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-urobit\Program FINA pre auditorov\"/>
    </mc:Choice>
  </mc:AlternateContent>
  <xr:revisionPtr revIDLastSave="0" documentId="13_ncr:1_{3B46C091-4E66-4AEE-B9AD-204E82C0FD72}" xr6:coauthVersionLast="47" xr6:coauthVersionMax="47" xr10:uidLastSave="{00000000-0000-0000-0000-000000000000}"/>
  <bookViews>
    <workbookView xWindow="120" yWindow="75" windowWidth="19440" windowHeight="10290" xr2:uid="{DC789791-C5AC-4515-9FC3-CE09D8088DCC}"/>
  </bookViews>
  <sheets>
    <sheet name="Suvaha" sheetId="3" r:id="rId1"/>
    <sheet name="Vysledovka" sheetId="4" r:id="rId2"/>
    <sheet name="Udaje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9" i="3" l="1"/>
  <c r="H76" i="3"/>
  <c r="H71" i="3"/>
  <c r="H59" i="3"/>
  <c r="H58" i="3" s="1"/>
  <c r="H47" i="3"/>
  <c r="H46" i="3" s="1"/>
  <c r="H39" i="3"/>
  <c r="H26" i="3"/>
  <c r="H16" i="3"/>
  <c r="H8" i="3"/>
  <c r="G79" i="3"/>
  <c r="G76" i="3"/>
  <c r="G71" i="3"/>
  <c r="G59" i="3"/>
  <c r="G58" i="3" s="1"/>
  <c r="G47" i="3"/>
  <c r="G46" i="3" s="1"/>
  <c r="G39" i="3"/>
  <c r="G26" i="3"/>
  <c r="G16" i="3"/>
  <c r="G8" i="3"/>
  <c r="N68" i="3"/>
  <c r="M68" i="3"/>
  <c r="N63" i="3"/>
  <c r="M63" i="3"/>
  <c r="N50" i="3"/>
  <c r="N49" i="3" s="1"/>
  <c r="M50" i="3"/>
  <c r="M49" i="3" s="1"/>
  <c r="N45" i="3"/>
  <c r="M45" i="3"/>
  <c r="N30" i="3"/>
  <c r="N29" i="3" s="1"/>
  <c r="M30" i="3"/>
  <c r="M29" i="3" s="1"/>
  <c r="N24" i="3"/>
  <c r="M24" i="3"/>
  <c r="N20" i="3"/>
  <c r="M20" i="3"/>
  <c r="N17" i="3"/>
  <c r="M17" i="3"/>
  <c r="N14" i="3"/>
  <c r="M14" i="3"/>
  <c r="N8" i="3"/>
  <c r="M8" i="3"/>
  <c r="N5" i="3"/>
  <c r="M5" i="3"/>
  <c r="F79" i="3"/>
  <c r="E79" i="3"/>
  <c r="F76" i="3"/>
  <c r="E76" i="3"/>
  <c r="F71" i="3"/>
  <c r="E71" i="3"/>
  <c r="F59" i="3"/>
  <c r="F58" i="3" s="1"/>
  <c r="E59" i="3"/>
  <c r="E58" i="3" s="1"/>
  <c r="F47" i="3"/>
  <c r="F46" i="3" s="1"/>
  <c r="E47" i="3"/>
  <c r="E46" i="3" s="1"/>
  <c r="F39" i="3"/>
  <c r="E39" i="3"/>
  <c r="F26" i="3"/>
  <c r="E26" i="3"/>
  <c r="F16" i="3"/>
  <c r="E16" i="3"/>
  <c r="F8" i="3"/>
  <c r="E8" i="3"/>
  <c r="F62" i="4"/>
  <c r="E62" i="4"/>
  <c r="F54" i="4"/>
  <c r="F50" i="4" s="1"/>
  <c r="E54" i="4"/>
  <c r="E50" i="4" s="1"/>
  <c r="F44" i="4"/>
  <c r="E44" i="4"/>
  <c r="F40" i="4"/>
  <c r="E40" i="4"/>
  <c r="F36" i="4"/>
  <c r="F34" i="4" s="1"/>
  <c r="F60" i="4" s="1"/>
  <c r="E36" i="4"/>
  <c r="F33" i="4"/>
  <c r="E33" i="4"/>
  <c r="F26" i="4"/>
  <c r="E26" i="4"/>
  <c r="F20" i="4"/>
  <c r="E20" i="4"/>
  <c r="E15" i="4" s="1"/>
  <c r="F7" i="4"/>
  <c r="E7" i="4"/>
  <c r="E7" i="3" l="1"/>
  <c r="F38" i="3"/>
  <c r="H7" i="3"/>
  <c r="F15" i="4"/>
  <c r="E34" i="4"/>
  <c r="E60" i="4" s="1"/>
  <c r="E38" i="3"/>
  <c r="E6" i="3" s="1"/>
  <c r="H38" i="3"/>
  <c r="F7" i="3"/>
  <c r="N28" i="3"/>
  <c r="M28" i="3"/>
  <c r="G7" i="3"/>
  <c r="G38" i="3"/>
  <c r="F32" i="4"/>
  <c r="F61" i="4" s="1"/>
  <c r="F66" i="4" s="1"/>
  <c r="F67" i="4"/>
  <c r="E32" i="4"/>
  <c r="E61" i="4" s="1"/>
  <c r="E66" i="4" s="1"/>
  <c r="F6" i="3" l="1"/>
  <c r="F84" i="3" s="1"/>
  <c r="H6" i="3"/>
  <c r="H84" i="3" s="1"/>
  <c r="G6" i="3"/>
  <c r="G84" i="3" s="1"/>
  <c r="N27" i="3"/>
  <c r="N7" i="3" s="1"/>
  <c r="N6" i="3" s="1"/>
  <c r="N73" i="3" s="1"/>
  <c r="E84" i="3"/>
  <c r="M27" i="3"/>
  <c r="M7" i="3" s="1"/>
  <c r="M6" i="3" s="1"/>
  <c r="M73" i="3" s="1"/>
  <c r="E67" i="4"/>
</calcChain>
</file>

<file path=xl/sharedStrings.xml><?xml version="1.0" encoding="utf-8"?>
<sst xmlns="http://schemas.openxmlformats.org/spreadsheetml/2006/main" count="785" uniqueCount="578">
  <si>
    <t>Brutto</t>
  </si>
  <si>
    <t>Korekcia</t>
  </si>
  <si>
    <t>Netto</t>
  </si>
  <si>
    <t>a</t>
  </si>
  <si>
    <t>b</t>
  </si>
  <si>
    <t>2.</t>
  </si>
  <si>
    <t>3.</t>
  </si>
  <si>
    <t>4.</t>
  </si>
  <si>
    <t>c</t>
  </si>
  <si>
    <t>Aktíva</t>
  </si>
  <si>
    <t>č. r.</t>
  </si>
  <si>
    <t>v EUR</t>
  </si>
  <si>
    <t xml:space="preserve"> SPOLU MAJETOK r. 02 + r. 33 + r. 74</t>
  </si>
  <si>
    <t>001</t>
  </si>
  <si>
    <t xml:space="preserve"> Neobežný majetok r. 03 + r. 11 + r. 21</t>
  </si>
  <si>
    <t>002</t>
  </si>
  <si>
    <t xml:space="preserve"> Dlhodobý nehmotný majetok súčet (r. 04 až r. 10)</t>
  </si>
  <si>
    <t>003</t>
  </si>
  <si>
    <t xml:space="preserve"> Aktivované náklady na vývoj (012) - /072, 091A/</t>
  </si>
  <si>
    <t>004</t>
  </si>
  <si>
    <t xml:space="preserve"> Softvér (013) - /073, 091A/</t>
  </si>
  <si>
    <t>005</t>
  </si>
  <si>
    <t xml:space="preserve"> Oceniteľné práva (014) - /074, 091A/</t>
  </si>
  <si>
    <t>006</t>
  </si>
  <si>
    <t xml:space="preserve"> Goodwill (015) - /075, 091A/</t>
  </si>
  <si>
    <t>007</t>
  </si>
  <si>
    <t xml:space="preserve"> Ostatný dlhodobý nehmotný majetok (019, 01X) - /079, 07X, 091A/</t>
  </si>
  <si>
    <t>008</t>
  </si>
  <si>
    <t xml:space="preserve"> Obstarávaný dlhodobý nehmotný majetok (041) - /093/</t>
  </si>
  <si>
    <t>009</t>
  </si>
  <si>
    <t xml:space="preserve"> Poskytnuté preddavky na dlhodobý nehmotný majetok (051) - /095A/</t>
  </si>
  <si>
    <t>010</t>
  </si>
  <si>
    <t xml:space="preserve"> Dlhodobý hmotný majetok súčet (r. 12 až r. 20)</t>
  </si>
  <si>
    <t>011</t>
  </si>
  <si>
    <t xml:space="preserve"> Pozemky (031) - /092A/</t>
  </si>
  <si>
    <t>012</t>
  </si>
  <si>
    <t xml:space="preserve"> Stavby (021) - /081, 092A/</t>
  </si>
  <si>
    <t>013</t>
  </si>
  <si>
    <t xml:space="preserve"> Samostatné hnuteľné veci a súbory hnuteľných vecí (022) - /082, 092A/</t>
  </si>
  <si>
    <t>014</t>
  </si>
  <si>
    <t xml:space="preserve"> Pestovateľské celky trvalých porastov (025) - /085, 092A/</t>
  </si>
  <si>
    <t>015</t>
  </si>
  <si>
    <t xml:space="preserve"> Základné stádo a ťažné zvieratá (026) - /086, 092A/</t>
  </si>
  <si>
    <t>016</t>
  </si>
  <si>
    <t xml:space="preserve"> Ostatný dlhodobý hmotný majetok (029, 02X, 032) - /089, 08X, 092A/</t>
  </si>
  <si>
    <t>017</t>
  </si>
  <si>
    <t xml:space="preserve"> Obstarávaný dlhodobý hmotný majetok (042) - /094/</t>
  </si>
  <si>
    <t>018</t>
  </si>
  <si>
    <t xml:space="preserve"> Poskytnuté preddavky na dlhodobý hmotný majetok (052) - /095A/</t>
  </si>
  <si>
    <t>019</t>
  </si>
  <si>
    <t xml:space="preserve"> Opravná položka k nadobudnutému majetku (+/- 097) +/- 098</t>
  </si>
  <si>
    <t>020</t>
  </si>
  <si>
    <t xml:space="preserve"> Dlhodobý finančný majetok súčet (r. 22 až r. 32)</t>
  </si>
  <si>
    <t>021</t>
  </si>
  <si>
    <t xml:space="preserve"> Podielové cenné papiere a podiely v prepojených účtovných jednotkách (061A, 062A, 063A) - /096A/</t>
  </si>
  <si>
    <t>022</t>
  </si>
  <si>
    <t xml:space="preserve"> Podielové cenné papiere a podiely s podielovou účasťou okrem v prepojených účtovných jednotkách (062A) - /096A/</t>
  </si>
  <si>
    <t>023</t>
  </si>
  <si>
    <t xml:space="preserve"> Ostatné realizovateľné cenné papiere a podiely (063A) - /096A/</t>
  </si>
  <si>
    <t>024</t>
  </si>
  <si>
    <t xml:space="preserve"> Pôžičky prepojeným účtovným jednotkám (066A) - /096A/</t>
  </si>
  <si>
    <t>025</t>
  </si>
  <si>
    <t xml:space="preserve"> Pôžičky v rámci podielovej účasti okrem prepojeným účtovným jednotkám (066A) - /096A/</t>
  </si>
  <si>
    <t>026</t>
  </si>
  <si>
    <t xml:space="preserve"> Ostatné pôžičky (067A) - /096A/</t>
  </si>
  <si>
    <t>027</t>
  </si>
  <si>
    <t xml:space="preserve"> Dlhové cenné papiere a ostatný dlhodobý finančný majetok (065A, 069A,06XA) - /096A/</t>
  </si>
  <si>
    <t>028</t>
  </si>
  <si>
    <t xml:space="preserve"> Pôžičky a ostatný dlhodobý finančný majetok so zostatkovou dobou splatnosti najviac jeden rok (066A, 067A, 069A, 06XA) - 096A/</t>
  </si>
  <si>
    <t>029</t>
  </si>
  <si>
    <t xml:space="preserve"> Účty v bankách s dobou viazanosti dlhšou ako jeden rok (22XA)</t>
  </si>
  <si>
    <t>030</t>
  </si>
  <si>
    <t xml:space="preserve"> Obstarávaný dlhodobý finančný majetok (043) - /096A/</t>
  </si>
  <si>
    <t>031</t>
  </si>
  <si>
    <t xml:space="preserve"> Poskytnuté preddavky na dlhodobý finančný majetok (053) - /095A/</t>
  </si>
  <si>
    <t>032</t>
  </si>
  <si>
    <t xml:space="preserve"> Obežný majetok r. 34 + r. 41 + r. 53 + r. 66 + r. 71</t>
  </si>
  <si>
    <t>033</t>
  </si>
  <si>
    <t xml:space="preserve"> Zásoby súčet (r. 35 až r. 40)</t>
  </si>
  <si>
    <t>034</t>
  </si>
  <si>
    <t xml:space="preserve"> Materiál (112, 119, 11X) - /191, 19X/</t>
  </si>
  <si>
    <t>035</t>
  </si>
  <si>
    <t xml:space="preserve"> Nedokončená výroba a polotovary vlastnej výroby (121, 122, 12X) - /192, 193, 19X/</t>
  </si>
  <si>
    <t>036</t>
  </si>
  <si>
    <t xml:space="preserve"> Výrobky (123) - /194/</t>
  </si>
  <si>
    <t>037</t>
  </si>
  <si>
    <t xml:space="preserve"> Zvieratá (124) - /195/</t>
  </si>
  <si>
    <t>038</t>
  </si>
  <si>
    <t xml:space="preserve"> Tovar (132, 133, 13X, 139) - /196, 19X/</t>
  </si>
  <si>
    <t>039</t>
  </si>
  <si>
    <t xml:space="preserve"> Poskytnuté preddavky na zásoby (314A) - /391A/</t>
  </si>
  <si>
    <t>040</t>
  </si>
  <si>
    <t xml:space="preserve"> Dlhodobé pohľadávky súčet (r. 42 + r. 46 až r. 52)</t>
  </si>
  <si>
    <t>041</t>
  </si>
  <si>
    <t xml:space="preserve"> Pohľadávky z obchodného styku súčet (r. 43 až r. 45)</t>
  </si>
  <si>
    <t>042</t>
  </si>
  <si>
    <t xml:space="preserve"> Pohľadávky z obchodného styku voči prepojeným účtovným jednotkám (311A, 312A, 313A, 314A, 315A, 31XA) - /391A/</t>
  </si>
  <si>
    <t>043</t>
  </si>
  <si>
    <t xml:space="preserve"> Pohľadávky z obchodného styku v rámci podielovej účasti okrem pohľadávok voči prepojeným účtovným jednotkám (311A, 312A, 313A, 314A, 315A, 31XA) - 391A/</t>
  </si>
  <si>
    <t>044</t>
  </si>
  <si>
    <t xml:space="preserve"> Ostatné pohľadávky z obchodného styku (311A, 312A, 313A, 314A, 315A, 31XA) - /391A/</t>
  </si>
  <si>
    <t>045</t>
  </si>
  <si>
    <t xml:space="preserve"> Čistá hodnota zákazky (316A)</t>
  </si>
  <si>
    <t>046</t>
  </si>
  <si>
    <t xml:space="preserve"> Ostatné pohľadávky voči prepojeným účtovným jednotkám (351A) - /391A/</t>
  </si>
  <si>
    <t>047</t>
  </si>
  <si>
    <t xml:space="preserve"> Ostatné pohľadávky v rámci podielovej účasti okrem pohľadávok voči prepojeným účtovným jednotkám (351A) - /391A/</t>
  </si>
  <si>
    <t>048</t>
  </si>
  <si>
    <t xml:space="preserve"> Pohľadávky voči spoločníkom, členom a združeniu (354A, 355A, 358A, 35XA) - /391A/</t>
  </si>
  <si>
    <t>049</t>
  </si>
  <si>
    <t xml:space="preserve"> Pohľadávky z derivátových operácií (373A, 376A)</t>
  </si>
  <si>
    <t>050</t>
  </si>
  <si>
    <t xml:space="preserve"> Iné pohľadávky (335A, 336A, 33XA, 371A, 374A, 375A, 378A) - /391A/</t>
  </si>
  <si>
    <t>051</t>
  </si>
  <si>
    <t xml:space="preserve"> Odložená daňová pohľadávka (481A)</t>
  </si>
  <si>
    <t>052</t>
  </si>
  <si>
    <t xml:space="preserve"> Krátkodobé pohľadávky súčet (r. 54 + r. 58 až r. 65)</t>
  </si>
  <si>
    <t>053</t>
  </si>
  <si>
    <t xml:space="preserve"> Pohľadávky z obchodného styku súčet (r. 55 až r. 57)</t>
  </si>
  <si>
    <t>054</t>
  </si>
  <si>
    <t>055</t>
  </si>
  <si>
    <t xml:space="preserve"> Pohľadávky z obchodného styku v rámci podielovej účasti okrem pohľadávok voči prepojeným účtovným jednotkám (311A, 312A, 313A, 314A, 315A, 31XA) - /391A/</t>
  </si>
  <si>
    <t>056</t>
  </si>
  <si>
    <t>057</t>
  </si>
  <si>
    <t>058</t>
  </si>
  <si>
    <t>059</t>
  </si>
  <si>
    <t>060</t>
  </si>
  <si>
    <t xml:space="preserve"> Pohľadávky voči spoločníkom, členom a združeniu (354A, 355A, 358A, 35XA, 398A) - /391A/</t>
  </si>
  <si>
    <t>061</t>
  </si>
  <si>
    <t xml:space="preserve"> Sociálne poistenie (336A) - /391A/</t>
  </si>
  <si>
    <t>062</t>
  </si>
  <si>
    <t xml:space="preserve"> Daňové pohľadávky a dotácie (341, 342, 343, 345, 346, 347) - /391A/</t>
  </si>
  <si>
    <t>063</t>
  </si>
  <si>
    <t>064</t>
  </si>
  <si>
    <t xml:space="preserve"> Iné pohľadávky (335A, 33XA, 371A, 374A, 375A, 378A) - /391A/</t>
  </si>
  <si>
    <t>065</t>
  </si>
  <si>
    <t xml:space="preserve"> Krátkodobý finančný majetok súčet (r. 67 až r. 70)</t>
  </si>
  <si>
    <t>066</t>
  </si>
  <si>
    <t xml:space="preserve"> Krátkodobý finančný majetok v prepojených účtovných jednotkách (251A, 253A, 256A, 257A, 25XA) - /291A, 29XA/</t>
  </si>
  <si>
    <t>067</t>
  </si>
  <si>
    <t xml:space="preserve"> Krátkodobý finančný majetok bez krátkodobého finančného majetku v prepojených účtovných jednotkách (251A, 253A, 256A, 257A, 25XA) - /291A, 29XA/</t>
  </si>
  <si>
    <t>068</t>
  </si>
  <si>
    <t xml:space="preserve"> Vlastné akcie a vlastné obchodné podiely (252)</t>
  </si>
  <si>
    <t>069</t>
  </si>
  <si>
    <t xml:space="preserve"> Obstarávaný krátkodobý finančný majetok (259, 314A) - /291A/</t>
  </si>
  <si>
    <t>070</t>
  </si>
  <si>
    <t xml:space="preserve"> Finančné účty r. 72 + r. 73</t>
  </si>
  <si>
    <t>071</t>
  </si>
  <si>
    <t xml:space="preserve"> Peniaze (211, 213, 21X)</t>
  </si>
  <si>
    <t>072</t>
  </si>
  <si>
    <t xml:space="preserve"> Účty v bankách (221A, 22X, +/- 261)</t>
  </si>
  <si>
    <t>073</t>
  </si>
  <si>
    <t xml:space="preserve"> Časové rozlíšenie súčet (r. 75 až r. 78)</t>
  </si>
  <si>
    <t>074</t>
  </si>
  <si>
    <t xml:space="preserve"> Náklady budúcich období dlhodobé (381A, 382A)</t>
  </si>
  <si>
    <t>075</t>
  </si>
  <si>
    <t xml:space="preserve"> Náklady budúcich období krátkodobé (381A, 382A)</t>
  </si>
  <si>
    <t>076</t>
  </si>
  <si>
    <t xml:space="preserve"> Príjmy budúcich období dlhodobé (385A)</t>
  </si>
  <si>
    <t>077</t>
  </si>
  <si>
    <t xml:space="preserve"> Príjmy budúcich období krátkodobé (385A)</t>
  </si>
  <si>
    <t>078</t>
  </si>
  <si>
    <t>Kontrolné číslo súčet (r.001 až r.078)</t>
  </si>
  <si>
    <t>888</t>
  </si>
  <si>
    <t>Pasíva</t>
  </si>
  <si>
    <t xml:space="preserve"> SPOLU VLASTNÉ IMANIE A ZÁVÄZKY r. 80 + r. 101 + r. 141</t>
  </si>
  <si>
    <t>079</t>
  </si>
  <si>
    <t xml:space="preserve"> Vlastné imanie r. 81 + r. 85 + r. 86 + r. 87 + r. 90 + r. 93 + r. 97 + r. 100</t>
  </si>
  <si>
    <t>080</t>
  </si>
  <si>
    <t xml:space="preserve"> Základné imanie súčet (r. 82 až r. 84)</t>
  </si>
  <si>
    <t>081</t>
  </si>
  <si>
    <t xml:space="preserve"> Základné imanie (411 alebo +/- 491)</t>
  </si>
  <si>
    <t>082</t>
  </si>
  <si>
    <t xml:space="preserve"> Zmena základného imania +/- 419</t>
  </si>
  <si>
    <t>083</t>
  </si>
  <si>
    <t xml:space="preserve"> Pohľadávky za upísané vlastné imanie (/-/353)</t>
  </si>
  <si>
    <t>084</t>
  </si>
  <si>
    <t xml:space="preserve"> Emisné ážio (412)</t>
  </si>
  <si>
    <t>085</t>
  </si>
  <si>
    <t xml:space="preserve"> Ostatné kapitálové fondy (413)</t>
  </si>
  <si>
    <t>086</t>
  </si>
  <si>
    <t xml:space="preserve"> Zákonné rezervné fondy r. 88 + r. 89</t>
  </si>
  <si>
    <t>087</t>
  </si>
  <si>
    <t xml:space="preserve"> Zákonný rezervný fond a nedeliteľný fond (417A, 418, 421A, 422)</t>
  </si>
  <si>
    <t>088</t>
  </si>
  <si>
    <t xml:space="preserve"> Rezervný fond na vlastné akcie a vlastné podiely (417A, 421A)</t>
  </si>
  <si>
    <t>089</t>
  </si>
  <si>
    <t xml:space="preserve"> Ostatné fondy zo zisku r. 91 + r. 92</t>
  </si>
  <si>
    <t>090</t>
  </si>
  <si>
    <t xml:space="preserve"> Štatutárne fondy (423, 42X)</t>
  </si>
  <si>
    <t>091</t>
  </si>
  <si>
    <t xml:space="preserve"> Ostatné fondy (427, 42X)</t>
  </si>
  <si>
    <t>092</t>
  </si>
  <si>
    <t xml:space="preserve"> Oceňovacie rozdiely z precenenia súčet (r. 94 až r. 96)</t>
  </si>
  <si>
    <t>093</t>
  </si>
  <si>
    <t xml:space="preserve"> Oceňovacie rozdiely z precenenia majetku a záväzkov (+/- 414)</t>
  </si>
  <si>
    <t>094</t>
  </si>
  <si>
    <t xml:space="preserve"> Oceňovacie rozdiely z kapitálových účastín (+/- 415)</t>
  </si>
  <si>
    <t>095</t>
  </si>
  <si>
    <t xml:space="preserve"> Oceňovacie rozdiely z precenenia pri zlúčení, splynutí a rozdelení (+/- 416)</t>
  </si>
  <si>
    <t>096</t>
  </si>
  <si>
    <t xml:space="preserve"> Výsledok hospodárenia minulých rokov r. 98 + r. 99</t>
  </si>
  <si>
    <t>097</t>
  </si>
  <si>
    <t xml:space="preserve"> Nerozdelený zisk minulých rokov (428)</t>
  </si>
  <si>
    <t>098</t>
  </si>
  <si>
    <t xml:space="preserve"> Neuhradená strata minulých rokov (/-/429)</t>
  </si>
  <si>
    <t>099</t>
  </si>
  <si>
    <t xml:space="preserve"> Výsledok hospodárenia za účtovné obdobie po zdanení /+-/ r. 01 - (r. 81 + r. 85 + r. 86 + r. 87 + r. 90 + r. 93 + r. 97 + r. 101 + r. 141)</t>
  </si>
  <si>
    <t>100</t>
  </si>
  <si>
    <t xml:space="preserve"> Záväzky r. 102 + r. 118 + r. 121 + r. 122 + r. 136 + r. 139 + r. 140</t>
  </si>
  <si>
    <t>101</t>
  </si>
  <si>
    <t xml:space="preserve"> Dlhodobé záväzky súčet (r. 103 + r. 107 až r. 117)</t>
  </si>
  <si>
    <t>102</t>
  </si>
  <si>
    <t xml:space="preserve"> Dlhodobé záväzky z obchodného styku súčet (r. 104 až r. 106)</t>
  </si>
  <si>
    <t>103</t>
  </si>
  <si>
    <t xml:space="preserve"> Záväzky z obchodného styku voči prepojeným účtovným jednotkám (321A, 475A, 476A)</t>
  </si>
  <si>
    <t>104</t>
  </si>
  <si>
    <t xml:space="preserve"> Záväzky z obchodného styku v rámci podielovej účasti okrem záväzkov voči prepojeným účtovným jednotkám (321A, 475A, 476A)</t>
  </si>
  <si>
    <t>105</t>
  </si>
  <si>
    <t xml:space="preserve"> Ostatné záväzky z obchodného styku (321A, 475A, 476A)</t>
  </si>
  <si>
    <t>106</t>
  </si>
  <si>
    <t>107</t>
  </si>
  <si>
    <t xml:space="preserve"> Ostatné záväzky voči prepojeným účtovným jednotkám (471A, 47XA)</t>
  </si>
  <si>
    <t>108</t>
  </si>
  <si>
    <t xml:space="preserve"> Ostatné záväzky v rámci podielovej účasti okrem záväzkov voči prepojeným účtovným jednotkám (471A, 47XA)</t>
  </si>
  <si>
    <t>109</t>
  </si>
  <si>
    <t xml:space="preserve"> Ostatné dlhodobé záväzky (479A, 47XA)</t>
  </si>
  <si>
    <t>110</t>
  </si>
  <si>
    <t xml:space="preserve"> Dlhodobé prijaté preddavky (475A)</t>
  </si>
  <si>
    <t>111</t>
  </si>
  <si>
    <t xml:space="preserve"> Dlhodobé zmenky na úhradu (478A)</t>
  </si>
  <si>
    <t>112</t>
  </si>
  <si>
    <t xml:space="preserve"> Vydané dlhopisy (473A/-/255A)</t>
  </si>
  <si>
    <t>113</t>
  </si>
  <si>
    <t xml:space="preserve"> Záväzky zo sociálneho fondu (472)</t>
  </si>
  <si>
    <t>114</t>
  </si>
  <si>
    <t xml:space="preserve"> Iné dlhodobé záväzky (336A, 372A, 474A, 47XA)</t>
  </si>
  <si>
    <t>115</t>
  </si>
  <si>
    <t xml:space="preserve"> Dlhodobé záväzky z derivátových operácií (373A, 377A)</t>
  </si>
  <si>
    <t>116</t>
  </si>
  <si>
    <t xml:space="preserve"> Odložený daňový záväzok (481A)</t>
  </si>
  <si>
    <t>117</t>
  </si>
  <si>
    <t xml:space="preserve"> Dlhodobé rezervy r. 119 + r. 120</t>
  </si>
  <si>
    <t>118</t>
  </si>
  <si>
    <t xml:space="preserve"> Zákonné rezervy (451A)</t>
  </si>
  <si>
    <t>119</t>
  </si>
  <si>
    <t xml:space="preserve"> Ostatné rezervy (459A, 45XA)</t>
  </si>
  <si>
    <t>120</t>
  </si>
  <si>
    <t xml:space="preserve"> Dlhodobé bankové úvery (461A, 46XA)</t>
  </si>
  <si>
    <t>121</t>
  </si>
  <si>
    <t xml:space="preserve"> Krátkodobé záväzky súčet (r. 123 + r. 127 až r. 135)</t>
  </si>
  <si>
    <t>122</t>
  </si>
  <si>
    <t xml:space="preserve"> Záväzky z obchodného styku súčet (r. 124 až r. 126)</t>
  </si>
  <si>
    <t>123</t>
  </si>
  <si>
    <t xml:space="preserve"> Záväzky z obchodného styku voči prepojeným účtovným jednotkám (321A, 322A, 324A, 325A, 326A, 32XA, 475A, 476A, 478A, 47XA)</t>
  </si>
  <si>
    <t>124</t>
  </si>
  <si>
    <t xml:space="preserve"> Záväzky z obchodného styku v rámci podielovej účasti okrem záväzkov voči prepojeným účtovným jednotkám (321A, 322A, 324A, 325A, 326A, 32XA, 475A, 476A, 478A, 47XA)</t>
  </si>
  <si>
    <t>125</t>
  </si>
  <si>
    <t xml:space="preserve"> Ostatné záväzky z obchodného styku (321A, 322A, 324A, 325A, 326A, 32XA, 475A, 476A, 478A, 47XA)</t>
  </si>
  <si>
    <t>126</t>
  </si>
  <si>
    <t>127</t>
  </si>
  <si>
    <t xml:space="preserve"> Ostatné záväzky voči prepojeným účtovným jednotkám (361A, 36XA, 471A, 47XA)</t>
  </si>
  <si>
    <t>128</t>
  </si>
  <si>
    <t xml:space="preserve"> Ostatné záväzky v rámci podielovej účasti okrem záväzkov voči prepojeným účtovným jednotkám (361A, 36XA, 471A, 47XA)</t>
  </si>
  <si>
    <t>129</t>
  </si>
  <si>
    <t xml:space="preserve"> Záväzky voči spoločníkom a združeniu (364, 365, 366, 367, 368, 398A, 478A, 479A)</t>
  </si>
  <si>
    <t>130</t>
  </si>
  <si>
    <t xml:space="preserve"> Záväzky voči zamestnancom (331, 333, 33X, 479A)</t>
  </si>
  <si>
    <t>131</t>
  </si>
  <si>
    <t xml:space="preserve"> Záväzky zo sociálneho poistenia (336A)</t>
  </si>
  <si>
    <t>132</t>
  </si>
  <si>
    <t xml:space="preserve"> Daňové záväzky a dotácie (341, 342, 343, 345, 346, 347, 34X)</t>
  </si>
  <si>
    <t>133</t>
  </si>
  <si>
    <t xml:space="preserve"> Záväzky z derivátových operácií (373A, 377A)</t>
  </si>
  <si>
    <t>134</t>
  </si>
  <si>
    <t xml:space="preserve"> Iné záväzky (372A, 379A, 474A, 475A, 479A, 47XA)</t>
  </si>
  <si>
    <t>135</t>
  </si>
  <si>
    <t xml:space="preserve"> Krátkodobé rezervy r. 137 + r. 138</t>
  </si>
  <si>
    <t>136</t>
  </si>
  <si>
    <t xml:space="preserve"> Zákonné rezervy (323A, 451A)</t>
  </si>
  <si>
    <t>137</t>
  </si>
  <si>
    <t xml:space="preserve"> Ostatné rezervy (323A, 32X, 459A, 45XA)</t>
  </si>
  <si>
    <t>138</t>
  </si>
  <si>
    <t xml:space="preserve"> Bežné bankové úvery (221A, 231, 232, 23X, 461A, 46XA)</t>
  </si>
  <si>
    <t>139</t>
  </si>
  <si>
    <t xml:space="preserve"> Krátkodobé finančné výpomoci (241, 249, 24X, 473A, /-/255A)</t>
  </si>
  <si>
    <t>140</t>
  </si>
  <si>
    <t xml:space="preserve"> Časové rozlíšenie súčet (r. 142 až r. 145)</t>
  </si>
  <si>
    <t>141</t>
  </si>
  <si>
    <t xml:space="preserve"> Výdavky budúcich období dlhodobé (383A)</t>
  </si>
  <si>
    <t>142</t>
  </si>
  <si>
    <t xml:space="preserve"> Výdavky budúcich období krátkodobé (383A)</t>
  </si>
  <si>
    <t>143</t>
  </si>
  <si>
    <t xml:space="preserve"> Výnosy budúcich období dlhodobé (384A)</t>
  </si>
  <si>
    <t>144</t>
  </si>
  <si>
    <t xml:space="preserve"> Výnosy budúcich období krátkodobé (384A)</t>
  </si>
  <si>
    <t>145</t>
  </si>
  <si>
    <t>Kontrolné císlo súcet (r. 079 až r.145)</t>
  </si>
  <si>
    <t>999</t>
  </si>
  <si>
    <t xml:space="preserve"> Čistý obrat (časť účt. tr. 6 podľa zákona)</t>
  </si>
  <si>
    <t>01</t>
  </si>
  <si>
    <t xml:space="preserve"> Výnosy z hospodárskej činnosti spolu súčet (r. 03 až r. 09)</t>
  </si>
  <si>
    <t>02</t>
  </si>
  <si>
    <t xml:space="preserve"> Tržby z predaja tovaru (604, 607)</t>
  </si>
  <si>
    <t>03</t>
  </si>
  <si>
    <t xml:space="preserve"> Tržby z predaja vlastných výrobkov (601)</t>
  </si>
  <si>
    <t>04</t>
  </si>
  <si>
    <t xml:space="preserve"> Tržby z predaja služieb (602, 606)</t>
  </si>
  <si>
    <t>05</t>
  </si>
  <si>
    <t xml:space="preserve"> Zmeny stavu vnútroorganizačných zásob (+/-) (účtová skupina 61)</t>
  </si>
  <si>
    <t>06</t>
  </si>
  <si>
    <t xml:space="preserve"> Aktivácia (účtová skupina 62)</t>
  </si>
  <si>
    <t>07</t>
  </si>
  <si>
    <t xml:space="preserve"> Tržby z predaja dlhodobého nehmotného majetku, dlhodobého hmotného majetku a materiálu (641, 642)</t>
  </si>
  <si>
    <t>08</t>
  </si>
  <si>
    <t xml:space="preserve"> Ostatné výnosy z hospodárskej činnosti (644, 645, 646, 648, 655, 657)</t>
  </si>
  <si>
    <t>09</t>
  </si>
  <si>
    <t xml:space="preserve"> Náklady na hospodársku činnosť spolu r. 11 + r. 12 + r. 13 + r.14 + r. 15 + r. 20 + r. 21 + r. 24 + r. 25 + r. 26</t>
  </si>
  <si>
    <t>10</t>
  </si>
  <si>
    <t xml:space="preserve"> Náklady vynaložené na obstaranie predaného tovaru (504, 507)</t>
  </si>
  <si>
    <t>11</t>
  </si>
  <si>
    <t xml:space="preserve"> Spotreba materiálu, energie a ostatných neskladovateľných dodávok (501, 502, 503)</t>
  </si>
  <si>
    <t>12</t>
  </si>
  <si>
    <t xml:space="preserve"> Opravné položky k zásobám (+/-) (505)</t>
  </si>
  <si>
    <t>13</t>
  </si>
  <si>
    <t xml:space="preserve"> Služby (účtová skupina 51)</t>
  </si>
  <si>
    <t>14</t>
  </si>
  <si>
    <t xml:space="preserve"> Osobné náklady (r. 16 až r. 19)</t>
  </si>
  <si>
    <t>15</t>
  </si>
  <si>
    <t xml:space="preserve"> Mzdové náklady (521, 522)</t>
  </si>
  <si>
    <t>16</t>
  </si>
  <si>
    <t xml:space="preserve"> Odmeny členom orgánov spoločnosti a družstva (523)</t>
  </si>
  <si>
    <t>17</t>
  </si>
  <si>
    <t xml:space="preserve"> Náklady na sociálne poistenie (524, 525, 526)</t>
  </si>
  <si>
    <t>18</t>
  </si>
  <si>
    <t xml:space="preserve"> Sociálne náklady (527, 528)</t>
  </si>
  <si>
    <t>19</t>
  </si>
  <si>
    <t xml:space="preserve"> Dane a poplatky (účtová skupina 53)</t>
  </si>
  <si>
    <t>20</t>
  </si>
  <si>
    <t xml:space="preserve"> Odpisy a opravné položky k dlhodobému nehmotnému majetku a dlhodobému hmotnému majetku (r. 22 + r. 23)</t>
  </si>
  <si>
    <t>21</t>
  </si>
  <si>
    <t xml:space="preserve"> Odpisy dlhodobého nehmotného majetku a dlhodobého hmotného majetku (551)</t>
  </si>
  <si>
    <t>22</t>
  </si>
  <si>
    <t xml:space="preserve"> Opravné položky k dlhodobému nehmotnému majetku a dlhodobému hmotnému majetku (+/-) (553)</t>
  </si>
  <si>
    <t>23</t>
  </si>
  <si>
    <t xml:space="preserve"> Zostatková cena predaného dlhodobého majetku a predaného materiálu (541, 542)</t>
  </si>
  <si>
    <t>24</t>
  </si>
  <si>
    <t xml:space="preserve"> Opravné položky k pohľadávkam (+/-) (547)</t>
  </si>
  <si>
    <t>25</t>
  </si>
  <si>
    <t xml:space="preserve"> Ostatné náklady na hospodársku činnosť (543, 544, 545, 546, 548, 549, 555, 557)</t>
  </si>
  <si>
    <t>26</t>
  </si>
  <si>
    <t xml:space="preserve"> Výsledok hospodárenia z hospodárskej činnosti (+/-) (r. 02 - r. 10)</t>
  </si>
  <si>
    <t>27</t>
  </si>
  <si>
    <t xml:space="preserve"> Pridaná hodnota (r. 03 + r. 04 + r. 05 + r. 06 + r. 07) - (r. 11 + r. 12 + r. 13 + r. 14)</t>
  </si>
  <si>
    <t>28</t>
  </si>
  <si>
    <t xml:space="preserve"> Výnosy z finančnej činnosti spolu r. 30 + r. 31 + r. 35 + r. 39 + r. 42 + r. 43 + r. 44</t>
  </si>
  <si>
    <t>29</t>
  </si>
  <si>
    <t xml:space="preserve"> Tržby z predaja cenných papierov a podielov (661)</t>
  </si>
  <si>
    <t>30</t>
  </si>
  <si>
    <t xml:space="preserve"> Výnosy z dlhodobého finančného majetku súčet (r. 32 až r. 34)</t>
  </si>
  <si>
    <t>31</t>
  </si>
  <si>
    <t xml:space="preserve"> Výnosy z cenných papierov a podielov od prepojených účtovných jednotiek (665A)</t>
  </si>
  <si>
    <t>32</t>
  </si>
  <si>
    <t xml:space="preserve"> Výnosy z cenných papierov a podielov v podielovej účasti okrem výnosov prepojených účtovných jednotiek (665A)</t>
  </si>
  <si>
    <t>33</t>
  </si>
  <si>
    <t xml:space="preserve"> Ostatné výnosy z cenných papierov a podielov (665A)</t>
  </si>
  <si>
    <t>34</t>
  </si>
  <si>
    <t xml:space="preserve"> Výnosy z krátkodobého finančného majetku súčet (r. 36 až r. 38)</t>
  </si>
  <si>
    <t>35</t>
  </si>
  <si>
    <t xml:space="preserve"> Výnosy z krátkodobého finančného majetku od prepojených účtovných jednotiek (666A)</t>
  </si>
  <si>
    <t>36</t>
  </si>
  <si>
    <t xml:space="preserve"> Výnosy z krátkodobého finančného majetku v podielovej účasti okrem výnosov prepojených účtovných jednotiek (666A)</t>
  </si>
  <si>
    <t>37</t>
  </si>
  <si>
    <t xml:space="preserve"> Ostatné výnosy z krátkodobého finančného majetku (666A)</t>
  </si>
  <si>
    <t>38</t>
  </si>
  <si>
    <t xml:space="preserve"> Výnosové úroky (r. 40 + r. 41)</t>
  </si>
  <si>
    <t>39</t>
  </si>
  <si>
    <t xml:space="preserve"> Výnosové úroky od prepojených účtovných jednotiek (662A)</t>
  </si>
  <si>
    <t>40</t>
  </si>
  <si>
    <t xml:space="preserve"> Ostatné výnosové úroky (662A)</t>
  </si>
  <si>
    <t>41</t>
  </si>
  <si>
    <t xml:space="preserve"> Kurzové zisky (663)</t>
  </si>
  <si>
    <t>42</t>
  </si>
  <si>
    <t xml:space="preserve"> Výnosy z precenenia cenných papierov a výnosy z derivátových operácií (664, 667)</t>
  </si>
  <si>
    <t>43</t>
  </si>
  <si>
    <t xml:space="preserve"> Ostatné výnosy z finančnej činnosti (668)</t>
  </si>
  <si>
    <t>44</t>
  </si>
  <si>
    <t xml:space="preserve"> Náklady na finančnú činnosť spolu r. 46 + r. 47 + r. 48 + r. 49 + r. 52 + r. 53 + r. 54</t>
  </si>
  <si>
    <t>45</t>
  </si>
  <si>
    <t xml:space="preserve"> Predané cenné papiere a podiely (561)</t>
  </si>
  <si>
    <t>46</t>
  </si>
  <si>
    <t xml:space="preserve"> Náklady na krátkodobý finančný majetok (566)</t>
  </si>
  <si>
    <t>47</t>
  </si>
  <si>
    <t xml:space="preserve"> Opravné položky k finančnému majetku (+/-) (565)</t>
  </si>
  <si>
    <t>48</t>
  </si>
  <si>
    <t xml:space="preserve"> Nákladové úroky (r. 50 + r. 51)</t>
  </si>
  <si>
    <t>49</t>
  </si>
  <si>
    <t xml:space="preserve"> Nákladové úroky pre prepojené účtovné jednotky (562A)</t>
  </si>
  <si>
    <t>50</t>
  </si>
  <si>
    <t xml:space="preserve"> Ostatné nákladové úroky (562A)</t>
  </si>
  <si>
    <t>51</t>
  </si>
  <si>
    <t xml:space="preserve"> Kurzové straty (563)</t>
  </si>
  <si>
    <t>52</t>
  </si>
  <si>
    <t xml:space="preserve"> Náklady na precenenie cenných papierov a náklady na derivátové operácie (564, 567)</t>
  </si>
  <si>
    <t>53</t>
  </si>
  <si>
    <t xml:space="preserve"> Ostatné náklady na finančnú činnosť (568, 569)</t>
  </si>
  <si>
    <t>54</t>
  </si>
  <si>
    <t xml:space="preserve"> Výsledok hospodárenia z finančnej činnosti (+/-) (r. 29 - r. 45)</t>
  </si>
  <si>
    <t>55</t>
  </si>
  <si>
    <t xml:space="preserve"> Výsledok hospodárenia za účtovné obdobie pred zdanením (+/-) (r. 27 + r. 55)</t>
  </si>
  <si>
    <t>56</t>
  </si>
  <si>
    <t xml:space="preserve"> Daň z príjmov (r. 58 + r. 59)</t>
  </si>
  <si>
    <t>57</t>
  </si>
  <si>
    <t xml:space="preserve"> Daň z príjmov splatná (591, 595)</t>
  </si>
  <si>
    <t>58</t>
  </si>
  <si>
    <t xml:space="preserve"> Daň z príjmov odložená (+/-) (592)</t>
  </si>
  <si>
    <t>59</t>
  </si>
  <si>
    <t xml:space="preserve"> Prevod podielov na výsledku hospodárenia spoločníkom (+/- 596)</t>
  </si>
  <si>
    <t>60</t>
  </si>
  <si>
    <t xml:space="preserve"> Výsledok hospodárenia za účtovné obdobie po zdanení (+/-) (r. 56 - r. 57 - r. 60)</t>
  </si>
  <si>
    <t>61</t>
  </si>
  <si>
    <t>číslo súcet (r.01 až 61)</t>
  </si>
  <si>
    <t>99</t>
  </si>
  <si>
    <t>Majetok na lízing v zostatkovej cene</t>
  </si>
  <si>
    <t>Pohladávky po lehote splatnosti</t>
  </si>
  <si>
    <t>Pohľadávky z obchodného styku po lehote splatnosti  &gt; 30 dní</t>
  </si>
  <si>
    <t>Nedobytné pohladávky</t>
  </si>
  <si>
    <t>Dubiózne zásoby</t>
  </si>
  <si>
    <t>Podsúvahové záväzky</t>
  </si>
  <si>
    <t>Záväzky po lehote splatnosti</t>
  </si>
  <si>
    <t>Záväzky z obchodného styku po lehote splatnosti &gt; 30 dní</t>
  </si>
  <si>
    <t>Pohľadávky z obchodného styku voči podnikom v skupine</t>
  </si>
  <si>
    <t>Záväzky z obchodného styku voči podnikom v skupine</t>
  </si>
  <si>
    <t>Poskytnuté pôžičky voči podnikom v skupine krátkodobé (okrem pôžičiek voči vlastníkovi)</t>
  </si>
  <si>
    <t>Poskytnuté pôžičky voči podnikom v skupine dlhodobé (okrem pôžičiek voči vlastníkovi)</t>
  </si>
  <si>
    <t>Prijaté pôžičky od podnikov v skupine krátkodobé (okrem pôžičiek voči vlastníkovi)</t>
  </si>
  <si>
    <t>Prijaté pôžičky od podnikov v skupine dlhodobé (okrem pôžičiek voči vlastníkovi)</t>
  </si>
  <si>
    <t>Poskytnuté pôžičky vlastníkom (dlhodobé + krátkodobé)</t>
  </si>
  <si>
    <t>Prijaté pôžičky od vlastníkov  (dlhodobé+krátkodobé)</t>
  </si>
  <si>
    <t>Poskytnuté pohledávky z obchodného styku (pohľadávky)</t>
  </si>
  <si>
    <t>Prijaté pohledávky z obchodného styku (záväzky)</t>
  </si>
  <si>
    <t>Splátky iných úročených pôžičiek</t>
  </si>
  <si>
    <t>Plánované splátky leasingových a iných úročených záväzkov</t>
  </si>
  <si>
    <t>Pôda - výmera v Ha celkom</t>
  </si>
  <si>
    <t>Dotácie celkom</t>
  </si>
  <si>
    <t>Zostatok podsúvahových záväzkov zo záruk</t>
  </si>
  <si>
    <t>Priemerný pocet zamestnancov</t>
  </si>
  <si>
    <t>Tržby za exportné dodávky</t>
  </si>
  <si>
    <t>Nákup vstupov v cudzej mene</t>
  </si>
  <si>
    <t>Spotreba elektrickej energie (z riadku výsledovky 009)</t>
  </si>
  <si>
    <t>Práca vo mzde zo služieb/osobných nákladov (r. 010, 012)</t>
  </si>
  <si>
    <t>Tržby z predaja dlhodobého hmotného a nehmotného majetku (r. 019)</t>
  </si>
  <si>
    <t>Zostatková cena z predaja dlhodobého hmotného a nehmotného majetku (r. 020)</t>
  </si>
  <si>
    <t>Tržby z predaja dlhodobého finančného majetku (r. 30)</t>
  </si>
  <si>
    <t>Zostatková cena predaného dlhodobého finančného majetku (r. 31)</t>
  </si>
  <si>
    <t>Ostatné prevádzkové výnosy – zúčtovanie investičných dotácií (r. 025)</t>
  </si>
  <si>
    <t>Úrok obsiahnutý v leasingovej splátke</t>
  </si>
  <si>
    <t>Odpis pohľadávky z ostatných prevádzkových nákladov (r. 026)</t>
  </si>
  <si>
    <t>Odpis záväzku z ostatných prevádzkových výnosov (r. 025)</t>
  </si>
  <si>
    <t>Mimoriadny odpis dlhodobého hmotného a nehmotného majetku (r. 058)</t>
  </si>
  <si>
    <t>Manká a škody na dlh. majetku (r. 026)</t>
  </si>
  <si>
    <t>Aktivácia dlhodobého majetku (z r. 007)</t>
  </si>
  <si>
    <t>Saldo z tvorby a rozpúšťania opravných položiek na majetok okrem dlhodobého</t>
  </si>
  <si>
    <t>Saldo z tvorby a rozpúšťania rezerv</t>
  </si>
  <si>
    <t>Prijaté dividendy alebo podiely na zisku (r. č. 34)</t>
  </si>
  <si>
    <t>Platené dividendy alebo podiely na zisku (equity operácia)</t>
  </si>
  <si>
    <t>Plánované tržby za predaj tovaru</t>
  </si>
  <si>
    <t>Plánované tržby z predaja vlastných výrobkov a služieb</t>
  </si>
  <si>
    <t>Percento kompletizacie projektu (skutocne trzby/planovane trzby)</t>
  </si>
  <si>
    <t>A.</t>
  </si>
  <si>
    <t>A.I.</t>
  </si>
  <si>
    <t>A.I.1.</t>
  </si>
  <si>
    <t>5.</t>
  </si>
  <si>
    <t>6.</t>
  </si>
  <si>
    <t>7.</t>
  </si>
  <si>
    <t>A.II.</t>
  </si>
  <si>
    <t>Označenie</t>
  </si>
  <si>
    <t>Číslo riadku</t>
  </si>
  <si>
    <t>Bezprostredne predchádzajúce účtovné obdobie</t>
  </si>
  <si>
    <t>Súvaha v plnom rozsahu</t>
  </si>
  <si>
    <t>Súvaha ÚčPOD1-01</t>
  </si>
  <si>
    <t>A.I</t>
  </si>
  <si>
    <t>AII.1</t>
  </si>
  <si>
    <t>8.</t>
  </si>
  <si>
    <t>9.</t>
  </si>
  <si>
    <t>A.III.</t>
  </si>
  <si>
    <t>A.III.1</t>
  </si>
  <si>
    <t>10.</t>
  </si>
  <si>
    <t>11.</t>
  </si>
  <si>
    <t>B.</t>
  </si>
  <si>
    <t>B.I.</t>
  </si>
  <si>
    <t>B.I.1.</t>
  </si>
  <si>
    <t>B.II.</t>
  </si>
  <si>
    <t>B.II.1.</t>
  </si>
  <si>
    <t>1.a.</t>
  </si>
  <si>
    <t>1.b.</t>
  </si>
  <si>
    <t>1.c.</t>
  </si>
  <si>
    <t>B.III.</t>
  </si>
  <si>
    <t>B.III.1.</t>
  </si>
  <si>
    <t>B.IV.</t>
  </si>
  <si>
    <t>B.IV.1.</t>
  </si>
  <si>
    <t>B.V.</t>
  </si>
  <si>
    <t>B.V.1.</t>
  </si>
  <si>
    <t>C.</t>
  </si>
  <si>
    <t>C.1.</t>
  </si>
  <si>
    <t>A.1.1.</t>
  </si>
  <si>
    <t>A.IV.</t>
  </si>
  <si>
    <t>A.IV.1.</t>
  </si>
  <si>
    <t>A.V.</t>
  </si>
  <si>
    <t>A.V.1.</t>
  </si>
  <si>
    <t>A.VI.</t>
  </si>
  <si>
    <t>A.VI.1.</t>
  </si>
  <si>
    <t>A.VII.</t>
  </si>
  <si>
    <t>A.VII.1.</t>
  </si>
  <si>
    <t>A.VIII.</t>
  </si>
  <si>
    <t>12.</t>
  </si>
  <si>
    <t>B.VI.</t>
  </si>
  <si>
    <t>B.VII.</t>
  </si>
  <si>
    <t>DIČ:                                                        IČO:</t>
  </si>
  <si>
    <t>Výkaz ziskov a strát v plnom rozsahu</t>
  </si>
  <si>
    <t>Text</t>
  </si>
  <si>
    <t>DIČ:                                                                                    IČO:</t>
  </si>
  <si>
    <t>Skutočnosť</t>
  </si>
  <si>
    <t>bežné účtovné obdobie</t>
  </si>
  <si>
    <t>*</t>
  </si>
  <si>
    <t>**</t>
  </si>
  <si>
    <t>I.</t>
  </si>
  <si>
    <t>II.</t>
  </si>
  <si>
    <t>III.</t>
  </si>
  <si>
    <t>IV.</t>
  </si>
  <si>
    <t>V.</t>
  </si>
  <si>
    <t>VI.</t>
  </si>
  <si>
    <t>VII.</t>
  </si>
  <si>
    <t>D.</t>
  </si>
  <si>
    <t>E.</t>
  </si>
  <si>
    <t>E.1.</t>
  </si>
  <si>
    <t xml:space="preserve">  2.</t>
  </si>
  <si>
    <t xml:space="preserve">  3.</t>
  </si>
  <si>
    <t>G.</t>
  </si>
  <si>
    <t>G.1.</t>
  </si>
  <si>
    <t>F</t>
  </si>
  <si>
    <t xml:space="preserve">   2.</t>
  </si>
  <si>
    <t>H.</t>
  </si>
  <si>
    <t>J.</t>
  </si>
  <si>
    <t>***</t>
  </si>
  <si>
    <t>VIII.</t>
  </si>
  <si>
    <t>IX.</t>
  </si>
  <si>
    <t>IX.1.</t>
  </si>
  <si>
    <t>X.</t>
  </si>
  <si>
    <t>X.1.</t>
  </si>
  <si>
    <t>XI.</t>
  </si>
  <si>
    <t>XI.1.</t>
  </si>
  <si>
    <t>XII:</t>
  </si>
  <si>
    <t>XIII.</t>
  </si>
  <si>
    <t>XIV.</t>
  </si>
  <si>
    <t>K.</t>
  </si>
  <si>
    <t>L.</t>
  </si>
  <si>
    <t>M.</t>
  </si>
  <si>
    <t>N.</t>
  </si>
  <si>
    <t>N.1.</t>
  </si>
  <si>
    <t>O.</t>
  </si>
  <si>
    <t>P.</t>
  </si>
  <si>
    <t>Q.</t>
  </si>
  <si>
    <t>****</t>
  </si>
  <si>
    <t>R.</t>
  </si>
  <si>
    <t>R.1.</t>
  </si>
  <si>
    <t>S.</t>
  </si>
  <si>
    <t xml:space="preserve">Výkaz ziskov a strát ÚčPOD2-01 </t>
  </si>
  <si>
    <t>Doplňujúce údaje k súvahe</t>
  </si>
  <si>
    <t>Splátky úverov v bankách</t>
  </si>
  <si>
    <t>Leasingové splátky</t>
  </si>
  <si>
    <t>Plánované splátky úverov v bankách</t>
  </si>
  <si>
    <t>Plánovaná výška úverov  v bankách - zostatok</t>
  </si>
  <si>
    <t>Náklady na nájom /lízing zo zmlúv z predaja (r. 010)</t>
  </si>
  <si>
    <t>Odpisy majetku na leasing / mesačný objem splátok existujúcich leasingov (istina + úrok)</t>
  </si>
  <si>
    <t>Tvorba oprav. položiek k dlhodobému majetku - vrátane dlhodobého finan. majetku - r. 024,049</t>
  </si>
  <si>
    <t>Zúčtovanie a zrušenie oprav. položiek k dlhod. majetku -  vrátane dlhod. finančného (r. 023,048)</t>
  </si>
  <si>
    <t>Subdodávky zo služieb (z riadku 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</si>
</sst>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;#;"/>
  </numFmts>
  <fonts count="13" x14ac:knownFonts="1">
    <font>
      <sz val="10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2"/>
      <charset val="238"/>
    </font>
    <font>
      <b/>
      <sz val="8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1" xfId="0" applyFont="1" applyBorder="1"/>
    <xf numFmtId="0" fontId="2" fillId="0" borderId="3" xfId="0" applyFont="1" applyBorder="1"/>
    <xf numFmtId="0" fontId="2" fillId="3" borderId="7" xfId="0" applyFont="1" applyFill="1" applyBorder="1"/>
    <xf numFmtId="0" fontId="4" fillId="3" borderId="8" xfId="0" applyFont="1" applyFill="1" applyBorder="1" applyAlignment="1">
      <alignment horizontal="center" vertical="top" wrapText="1"/>
    </xf>
    <xf numFmtId="49" fontId="5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4" fontId="1" fillId="0" borderId="4" xfId="0" applyNumberFormat="1" applyFont="1" applyBorder="1"/>
    <xf numFmtId="0" fontId="2" fillId="4" borderId="3" xfId="0" applyFont="1" applyFill="1" applyBorder="1"/>
    <xf numFmtId="0" fontId="2" fillId="4" borderId="4" xfId="0" applyFont="1" applyFill="1" applyBorder="1" applyAlignment="1">
      <alignment wrapText="1"/>
    </xf>
    <xf numFmtId="4" fontId="1" fillId="4" borderId="4" xfId="0" applyNumberFormat="1" applyFont="1" applyFill="1" applyBorder="1" applyProtection="1">
      <protection locked="0"/>
    </xf>
    <xf numFmtId="0" fontId="2" fillId="0" borderId="11" xfId="0" applyFont="1" applyBorder="1"/>
    <xf numFmtId="0" fontId="6" fillId="0" borderId="12" xfId="0" applyFont="1" applyBorder="1" applyAlignment="1">
      <alignment vertical="top" wrapText="1"/>
    </xf>
    <xf numFmtId="4" fontId="1" fillId="0" borderId="12" xfId="0" applyNumberFormat="1" applyFont="1" applyBorder="1"/>
    <xf numFmtId="0" fontId="2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5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3" xfId="0" applyFont="1" applyFill="1" applyBorder="1" applyAlignment="1">
      <alignment horizontal="right"/>
    </xf>
    <xf numFmtId="49" fontId="2" fillId="0" borderId="4" xfId="0" applyNumberFormat="1" applyFont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7" fillId="3" borderId="8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wrapText="1"/>
    </xf>
    <xf numFmtId="4" fontId="1" fillId="4" borderId="10" xfId="0" applyNumberFormat="1" applyFont="1" applyFill="1" applyBorder="1" applyProtection="1">
      <protection locked="0"/>
    </xf>
    <xf numFmtId="3" fontId="1" fillId="0" borderId="0" xfId="0" applyNumberFormat="1" applyFont="1"/>
    <xf numFmtId="0" fontId="2" fillId="3" borderId="7" xfId="0" applyFont="1" applyFill="1" applyBorder="1" applyAlignment="1">
      <alignment shrinkToFit="1"/>
    </xf>
    <xf numFmtId="0" fontId="10" fillId="0" borderId="0" xfId="0" applyFont="1" applyAlignment="1">
      <alignment vertical="center"/>
    </xf>
    <xf numFmtId="0" fontId="2" fillId="0" borderId="2" xfId="0" applyFont="1" applyBorder="1" applyAlignment="1">
      <alignment horizontal="right"/>
    </xf>
    <xf numFmtId="49" fontId="2" fillId="4" borderId="10" xfId="0" applyNumberFormat="1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shrinkToFit="1"/>
    </xf>
    <xf numFmtId="0" fontId="2" fillId="4" borderId="9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7" fillId="3" borderId="18" xfId="0" applyFont="1" applyFill="1" applyBorder="1" applyAlignment="1">
      <alignment horizontal="center" vertical="top" wrapText="1"/>
    </xf>
    <xf numFmtId="49" fontId="5" fillId="3" borderId="19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1" xfId="0" applyFont="1" applyFill="1" applyBorder="1" applyAlignment="1">
      <alignment vertical="top" wrapText="1"/>
    </xf>
    <xf numFmtId="4" fontId="1" fillId="5" borderId="15" xfId="0" applyNumberFormat="1" applyFont="1" applyFill="1" applyBorder="1" applyProtection="1">
      <protection locked="0"/>
    </xf>
    <xf numFmtId="4" fontId="1" fillId="5" borderId="14" xfId="0" applyNumberFormat="1" applyFont="1" applyFill="1" applyBorder="1" applyProtection="1">
      <protection locked="0"/>
    </xf>
    <xf numFmtId="0" fontId="1" fillId="5" borderId="3" xfId="0" applyFont="1" applyFill="1" applyBorder="1"/>
    <xf numFmtId="0" fontId="1" fillId="5" borderId="22" xfId="0" applyFont="1" applyFill="1" applyBorder="1" applyAlignment="1">
      <alignment vertical="top" wrapText="1"/>
    </xf>
    <xf numFmtId="4" fontId="1" fillId="5" borderId="24" xfId="0" applyNumberFormat="1" applyFont="1" applyFill="1" applyBorder="1" applyProtection="1">
      <protection locked="0"/>
    </xf>
    <xf numFmtId="4" fontId="1" fillId="5" borderId="23" xfId="0" applyNumberFormat="1" applyFont="1" applyFill="1" applyBorder="1" applyProtection="1">
      <protection locked="0"/>
    </xf>
    <xf numFmtId="0" fontId="1" fillId="5" borderId="5" xfId="0" applyFont="1" applyFill="1" applyBorder="1"/>
    <xf numFmtId="0" fontId="1" fillId="5" borderId="25" xfId="0" applyFont="1" applyFill="1" applyBorder="1" applyAlignment="1">
      <alignment vertical="top" wrapText="1"/>
    </xf>
    <xf numFmtId="4" fontId="1" fillId="5" borderId="26" xfId="0" applyNumberFormat="1" applyFont="1" applyFill="1" applyBorder="1" applyProtection="1">
      <protection locked="0"/>
    </xf>
    <xf numFmtId="4" fontId="1" fillId="5" borderId="27" xfId="0" applyNumberFormat="1" applyFont="1" applyFill="1" applyBorder="1" applyProtection="1">
      <protection locked="0"/>
    </xf>
    <xf numFmtId="0" fontId="1" fillId="5" borderId="11" xfId="0" applyFont="1" applyFill="1" applyBorder="1"/>
    <xf numFmtId="0" fontId="1" fillId="5" borderId="28" xfId="0" applyFont="1" applyFill="1" applyBorder="1" applyAlignment="1">
      <alignment vertical="top" wrapText="1"/>
    </xf>
    <xf numFmtId="4" fontId="1" fillId="5" borderId="29" xfId="0" applyNumberFormat="1" applyFont="1" applyFill="1" applyBorder="1" applyProtection="1">
      <protection locked="0"/>
    </xf>
    <xf numFmtId="4" fontId="1" fillId="5" borderId="16" xfId="0" applyNumberFormat="1" applyFont="1" applyFill="1" applyBorder="1" applyProtection="1">
      <protection locked="0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3" xfId="0" applyFont="1" applyBorder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/>
    <xf numFmtId="0" fontId="0" fillId="0" borderId="12" xfId="0" applyBorder="1" applyAlignment="1"/>
    <xf numFmtId="49" fontId="2" fillId="5" borderId="14" xfId="0" applyNumberFormat="1" applyFont="1" applyFill="1" applyBorder="1" applyAlignment="1">
      <alignment horizontal="center"/>
    </xf>
    <xf numFmtId="49" fontId="2" fillId="5" borderId="23" xfId="0" applyNumberFormat="1" applyFont="1" applyFill="1" applyBorder="1" applyAlignment="1">
      <alignment horizontal="center"/>
    </xf>
    <xf numFmtId="49" fontId="2" fillId="5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shrinkToFit="1"/>
    </xf>
    <xf numFmtId="0" fontId="12" fillId="0" borderId="0" xfId="0" applyFont="1"/>
    <xf numFmtId="0" fontId="5" fillId="0" borderId="9" xfId="0" applyFont="1" applyBorder="1"/>
    <xf numFmtId="0" fontId="5" fillId="0" borderId="10" xfId="0" applyFont="1" applyBorder="1" applyAlignment="1">
      <alignment wrapText="1"/>
    </xf>
    <xf numFmtId="4" fontId="12" fillId="0" borderId="10" xfId="0" applyNumberFormat="1" applyFont="1" applyBorder="1"/>
    <xf numFmtId="0" fontId="5" fillId="0" borderId="3" xfId="0" applyFont="1" applyBorder="1"/>
    <xf numFmtId="0" fontId="5" fillId="0" borderId="4" xfId="0" applyFont="1" applyBorder="1" applyAlignment="1">
      <alignment wrapText="1"/>
    </xf>
    <xf numFmtId="4" fontId="12" fillId="0" borderId="4" xfId="0" applyNumberFormat="1" applyFont="1" applyBorder="1"/>
    <xf numFmtId="0" fontId="5" fillId="0" borderId="3" xfId="0" applyFont="1" applyBorder="1" applyAlignment="1">
      <alignment horizontal="right"/>
    </xf>
    <xf numFmtId="0" fontId="5" fillId="4" borderId="3" xfId="0" applyFont="1" applyFill="1" applyBorder="1"/>
    <xf numFmtId="0" fontId="5" fillId="4" borderId="4" xfId="0" applyFont="1" applyFill="1" applyBorder="1" applyAlignment="1">
      <alignment wrapText="1"/>
    </xf>
    <xf numFmtId="4" fontId="12" fillId="4" borderId="4" xfId="0" applyNumberFormat="1" applyFont="1" applyFill="1" applyBorder="1" applyProtection="1">
      <protection locked="0"/>
    </xf>
    <xf numFmtId="0" fontId="5" fillId="0" borderId="3" xfId="0" applyFont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164" fontId="2" fillId="2" borderId="2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2" fillId="2" borderId="6" xfId="0" applyNumberFormat="1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DE9F6-AC32-4A3C-AB47-2ADC2F869ABC}">
  <dimension ref="B1:O84"/>
  <sheetViews>
    <sheetView showGridLines="0" tabSelected="1" zoomScale="90" zoomScaleNormal="9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3.33203125" style="1" customWidth="1"/>
    <col min="2" max="2" width="7.1640625" style="2" customWidth="1"/>
    <col min="3" max="3" width="73.83203125" style="20" bestFit="1" customWidth="1"/>
    <col min="4" max="4" width="6.5" style="21" customWidth="1"/>
    <col min="5" max="7" width="12.33203125" style="1" customWidth="1"/>
    <col min="8" max="8" width="17.83203125" style="1" customWidth="1"/>
    <col min="9" max="9" width="7.1640625" style="1" customWidth="1"/>
    <col min="10" max="10" width="7.1640625" style="2" customWidth="1"/>
    <col min="11" max="11" width="73.83203125" style="20" bestFit="1" customWidth="1"/>
    <col min="12" max="12" width="6.5" style="21" customWidth="1"/>
    <col min="13" max="13" width="15.33203125" style="1" customWidth="1"/>
    <col min="14" max="14" width="17.6640625" style="1" customWidth="1"/>
    <col min="15" max="16384" width="9.33203125" style="1"/>
  </cols>
  <sheetData>
    <row r="1" spans="2:14" ht="23.25" thickBot="1" x14ac:dyDescent="0.25">
      <c r="B1" s="39" t="s">
        <v>479</v>
      </c>
      <c r="C1" s="1"/>
      <c r="D1" s="3"/>
      <c r="E1" s="23"/>
      <c r="F1" s="23"/>
      <c r="G1" s="23"/>
      <c r="H1" s="23"/>
      <c r="J1" s="39" t="s">
        <v>479</v>
      </c>
      <c r="K1" s="1"/>
      <c r="L1" s="3"/>
      <c r="M1" s="23"/>
      <c r="N1" s="23"/>
    </row>
    <row r="2" spans="2:14" ht="12.75" customHeight="1" x14ac:dyDescent="0.2">
      <c r="B2" s="4"/>
      <c r="C2" s="24" t="s">
        <v>480</v>
      </c>
      <c r="D2" s="24"/>
      <c r="E2" s="105" t="s">
        <v>0</v>
      </c>
      <c r="F2" s="108" t="s">
        <v>1</v>
      </c>
      <c r="G2" s="108" t="s">
        <v>2</v>
      </c>
      <c r="H2" s="102" t="s">
        <v>478</v>
      </c>
      <c r="J2" s="4"/>
      <c r="K2" s="24" t="s">
        <v>480</v>
      </c>
      <c r="L2" s="24"/>
      <c r="M2" s="108" t="s">
        <v>2</v>
      </c>
      <c r="N2" s="102" t="s">
        <v>478</v>
      </c>
    </row>
    <row r="3" spans="2:14" x14ac:dyDescent="0.2">
      <c r="B3" s="25"/>
      <c r="C3" s="27" t="s">
        <v>518</v>
      </c>
      <c r="D3" s="26"/>
      <c r="E3" s="106"/>
      <c r="F3" s="106"/>
      <c r="G3" s="106"/>
      <c r="H3" s="103"/>
      <c r="J3" s="25"/>
      <c r="K3" s="27" t="s">
        <v>518</v>
      </c>
      <c r="L3" s="26"/>
      <c r="M3" s="120"/>
      <c r="N3" s="103"/>
    </row>
    <row r="4" spans="2:14" ht="13.5" thickBot="1" x14ac:dyDescent="0.25">
      <c r="B4" s="25" t="s">
        <v>3</v>
      </c>
      <c r="C4" s="26" t="s">
        <v>4</v>
      </c>
      <c r="D4" s="26" t="s">
        <v>8</v>
      </c>
      <c r="E4" s="107"/>
      <c r="F4" s="107"/>
      <c r="G4" s="107" t="s">
        <v>2</v>
      </c>
      <c r="H4" s="104"/>
      <c r="J4" s="25" t="s">
        <v>3</v>
      </c>
      <c r="K4" s="26" t="s">
        <v>4</v>
      </c>
      <c r="L4" s="26" t="s">
        <v>8</v>
      </c>
      <c r="M4" s="121" t="s">
        <v>2</v>
      </c>
      <c r="N4" s="104"/>
    </row>
    <row r="5" spans="2:14" ht="19.5" thickBot="1" x14ac:dyDescent="0.25">
      <c r="B5" s="44" t="s">
        <v>476</v>
      </c>
      <c r="C5" s="7" t="s">
        <v>9</v>
      </c>
      <c r="D5" s="8" t="s">
        <v>10</v>
      </c>
      <c r="E5" s="9" t="s">
        <v>11</v>
      </c>
      <c r="F5" s="9" t="s">
        <v>11</v>
      </c>
      <c r="G5" s="9" t="s">
        <v>11</v>
      </c>
      <c r="H5" s="9" t="s">
        <v>11</v>
      </c>
      <c r="J5" s="6"/>
      <c r="K5" s="7" t="s">
        <v>164</v>
      </c>
      <c r="L5" s="8" t="s">
        <v>10</v>
      </c>
      <c r="M5" s="9" t="str">
        <f>E5</f>
        <v>v EUR</v>
      </c>
      <c r="N5" s="9" t="str">
        <f>F5</f>
        <v>v EUR</v>
      </c>
    </row>
    <row r="6" spans="2:14" s="90" customFormat="1" x14ac:dyDescent="0.2">
      <c r="B6" s="91"/>
      <c r="C6" s="92" t="s">
        <v>12</v>
      </c>
      <c r="D6" s="10" t="s">
        <v>13</v>
      </c>
      <c r="E6" s="93">
        <f>E7+E38+E79</f>
        <v>0</v>
      </c>
      <c r="F6" s="93">
        <f t="shared" ref="F6:G6" si="0">F7+F38+F79</f>
        <v>0</v>
      </c>
      <c r="G6" s="93">
        <f t="shared" si="0"/>
        <v>0</v>
      </c>
      <c r="H6" s="93">
        <f t="shared" ref="H6" si="1">H7+H38+H79</f>
        <v>0</v>
      </c>
      <c r="J6" s="91"/>
      <c r="K6" s="92" t="s">
        <v>165</v>
      </c>
      <c r="L6" s="10" t="s">
        <v>166</v>
      </c>
      <c r="M6" s="93">
        <f>M7+M28+M68</f>
        <v>0</v>
      </c>
      <c r="N6" s="93">
        <f t="shared" ref="N6" si="2">N7+N28+N68</f>
        <v>0</v>
      </c>
    </row>
    <row r="7" spans="2:14" s="90" customFormat="1" x14ac:dyDescent="0.2">
      <c r="B7" s="94" t="s">
        <v>469</v>
      </c>
      <c r="C7" s="95" t="s">
        <v>14</v>
      </c>
      <c r="D7" s="12" t="s">
        <v>15</v>
      </c>
      <c r="E7" s="96">
        <f>E8+E16+E26</f>
        <v>0</v>
      </c>
      <c r="F7" s="96">
        <f t="shared" ref="F7:G7" si="3">F8+F16+F26</f>
        <v>0</v>
      </c>
      <c r="G7" s="96">
        <f t="shared" si="3"/>
        <v>0</v>
      </c>
      <c r="H7" s="96">
        <f t="shared" ref="H7" si="4">H8+H16+H26</f>
        <v>0</v>
      </c>
      <c r="J7" s="94" t="s">
        <v>469</v>
      </c>
      <c r="K7" s="95" t="s">
        <v>167</v>
      </c>
      <c r="L7" s="12" t="s">
        <v>168</v>
      </c>
      <c r="M7" s="96">
        <f>M8+M12+M13+M14+M17+M20+M24+M27</f>
        <v>0</v>
      </c>
      <c r="N7" s="96">
        <f t="shared" ref="N7" si="5">N8+N12+N13+N14+N17+N20+N24+N27</f>
        <v>0</v>
      </c>
    </row>
    <row r="8" spans="2:14" s="90" customFormat="1" x14ac:dyDescent="0.2">
      <c r="B8" s="94" t="s">
        <v>481</v>
      </c>
      <c r="C8" s="95" t="s">
        <v>16</v>
      </c>
      <c r="D8" s="12" t="s">
        <v>17</v>
      </c>
      <c r="E8" s="96">
        <f>SUM(E9:E15)</f>
        <v>0</v>
      </c>
      <c r="F8" s="96">
        <f t="shared" ref="F8:G8" si="6">SUM(F9:F15)</f>
        <v>0</v>
      </c>
      <c r="G8" s="96">
        <f t="shared" si="6"/>
        <v>0</v>
      </c>
      <c r="H8" s="96">
        <f t="shared" ref="H8" si="7">SUM(H9:H15)</f>
        <v>0</v>
      </c>
      <c r="J8" s="94" t="s">
        <v>470</v>
      </c>
      <c r="K8" s="95" t="s">
        <v>169</v>
      </c>
      <c r="L8" s="12" t="s">
        <v>170</v>
      </c>
      <c r="M8" s="96">
        <f>SUM(M9:M11)</f>
        <v>0</v>
      </c>
      <c r="N8" s="96">
        <f t="shared" ref="N8" si="8">SUM(N9:N11)</f>
        <v>0</v>
      </c>
    </row>
    <row r="9" spans="2:14" x14ac:dyDescent="0.2">
      <c r="B9" s="14" t="s">
        <v>471</v>
      </c>
      <c r="C9" s="15" t="s">
        <v>18</v>
      </c>
      <c r="D9" s="35" t="s">
        <v>19</v>
      </c>
      <c r="E9" s="16"/>
      <c r="F9" s="16"/>
      <c r="G9" s="16"/>
      <c r="H9" s="16"/>
      <c r="J9" s="14" t="s">
        <v>505</v>
      </c>
      <c r="K9" s="15" t="s">
        <v>171</v>
      </c>
      <c r="L9" s="38" t="s">
        <v>172</v>
      </c>
      <c r="M9" s="16"/>
      <c r="N9" s="16"/>
    </row>
    <row r="10" spans="2:14" x14ac:dyDescent="0.2">
      <c r="B10" s="33" t="s">
        <v>5</v>
      </c>
      <c r="C10" s="15" t="s">
        <v>20</v>
      </c>
      <c r="D10" s="35" t="s">
        <v>21</v>
      </c>
      <c r="E10" s="16"/>
      <c r="F10" s="16"/>
      <c r="G10" s="16"/>
      <c r="H10" s="16"/>
      <c r="J10" s="33" t="s">
        <v>5</v>
      </c>
      <c r="K10" s="15" t="s">
        <v>173</v>
      </c>
      <c r="L10" s="38" t="s">
        <v>174</v>
      </c>
      <c r="M10" s="16"/>
      <c r="N10" s="16"/>
    </row>
    <row r="11" spans="2:14" x14ac:dyDescent="0.2">
      <c r="B11" s="33" t="s">
        <v>6</v>
      </c>
      <c r="C11" s="15" t="s">
        <v>22</v>
      </c>
      <c r="D11" s="35" t="s">
        <v>23</v>
      </c>
      <c r="E11" s="16"/>
      <c r="F11" s="16"/>
      <c r="G11" s="16"/>
      <c r="H11" s="16"/>
      <c r="J11" s="33" t="s">
        <v>6</v>
      </c>
      <c r="K11" s="15" t="s">
        <v>175</v>
      </c>
      <c r="L11" s="38" t="s">
        <v>176</v>
      </c>
      <c r="M11" s="16"/>
      <c r="N11" s="16"/>
    </row>
    <row r="12" spans="2:14" x14ac:dyDescent="0.2">
      <c r="B12" s="33" t="s">
        <v>7</v>
      </c>
      <c r="C12" s="15" t="s">
        <v>24</v>
      </c>
      <c r="D12" s="35" t="s">
        <v>25</v>
      </c>
      <c r="E12" s="16"/>
      <c r="F12" s="16"/>
      <c r="G12" s="16"/>
      <c r="H12" s="16"/>
      <c r="J12" s="98" t="s">
        <v>475</v>
      </c>
      <c r="K12" s="99" t="s">
        <v>177</v>
      </c>
      <c r="L12" s="22" t="s">
        <v>178</v>
      </c>
      <c r="M12" s="100"/>
      <c r="N12" s="100"/>
    </row>
    <row r="13" spans="2:14" x14ac:dyDescent="0.2">
      <c r="B13" s="33" t="s">
        <v>472</v>
      </c>
      <c r="C13" s="15" t="s">
        <v>26</v>
      </c>
      <c r="D13" s="35" t="s">
        <v>27</v>
      </c>
      <c r="E13" s="16"/>
      <c r="F13" s="16"/>
      <c r="G13" s="16"/>
      <c r="H13" s="16"/>
      <c r="J13" s="98" t="s">
        <v>485</v>
      </c>
      <c r="K13" s="99" t="s">
        <v>179</v>
      </c>
      <c r="L13" s="22" t="s">
        <v>180</v>
      </c>
      <c r="M13" s="100"/>
      <c r="N13" s="100"/>
    </row>
    <row r="14" spans="2:14" x14ac:dyDescent="0.2">
      <c r="B14" s="33" t="s">
        <v>473</v>
      </c>
      <c r="C14" s="15" t="s">
        <v>28</v>
      </c>
      <c r="D14" s="35" t="s">
        <v>29</v>
      </c>
      <c r="E14" s="16"/>
      <c r="F14" s="16"/>
      <c r="G14" s="16"/>
      <c r="H14" s="16"/>
      <c r="J14" s="94" t="s">
        <v>506</v>
      </c>
      <c r="K14" s="95" t="s">
        <v>181</v>
      </c>
      <c r="L14" s="12" t="s">
        <v>182</v>
      </c>
      <c r="M14" s="96">
        <f>M15+M16</f>
        <v>0</v>
      </c>
      <c r="N14" s="96">
        <f t="shared" ref="N14" si="9">N15+N16</f>
        <v>0</v>
      </c>
    </row>
    <row r="15" spans="2:14" x14ac:dyDescent="0.2">
      <c r="B15" s="33" t="s">
        <v>474</v>
      </c>
      <c r="C15" s="15" t="s">
        <v>30</v>
      </c>
      <c r="D15" s="35" t="s">
        <v>31</v>
      </c>
      <c r="E15" s="16"/>
      <c r="F15" s="16"/>
      <c r="G15" s="16"/>
      <c r="H15" s="16"/>
      <c r="J15" s="14" t="s">
        <v>507</v>
      </c>
      <c r="K15" s="15" t="s">
        <v>183</v>
      </c>
      <c r="L15" s="38" t="s">
        <v>184</v>
      </c>
      <c r="M15" s="16"/>
      <c r="N15" s="16"/>
    </row>
    <row r="16" spans="2:14" s="90" customFormat="1" x14ac:dyDescent="0.2">
      <c r="B16" s="94" t="s">
        <v>475</v>
      </c>
      <c r="C16" s="95" t="s">
        <v>32</v>
      </c>
      <c r="D16" s="12" t="s">
        <v>33</v>
      </c>
      <c r="E16" s="96">
        <f>SUM(E17:E25)</f>
        <v>0</v>
      </c>
      <c r="F16" s="96">
        <f t="shared" ref="F16:G16" si="10">SUM(F17:F25)</f>
        <v>0</v>
      </c>
      <c r="G16" s="96">
        <f t="shared" si="10"/>
        <v>0</v>
      </c>
      <c r="H16" s="96">
        <f t="shared" ref="H16" si="11">SUM(H17:H25)</f>
        <v>0</v>
      </c>
      <c r="J16" s="33" t="s">
        <v>5</v>
      </c>
      <c r="K16" s="15" t="s">
        <v>185</v>
      </c>
      <c r="L16" s="38" t="s">
        <v>186</v>
      </c>
      <c r="M16" s="16"/>
      <c r="N16" s="16"/>
    </row>
    <row r="17" spans="2:14" x14ac:dyDescent="0.2">
      <c r="B17" s="14" t="s">
        <v>482</v>
      </c>
      <c r="C17" s="15" t="s">
        <v>34</v>
      </c>
      <c r="D17" s="35" t="s">
        <v>35</v>
      </c>
      <c r="E17" s="16"/>
      <c r="F17" s="16"/>
      <c r="G17" s="16"/>
      <c r="H17" s="16"/>
      <c r="J17" s="94" t="s">
        <v>508</v>
      </c>
      <c r="K17" s="95" t="s">
        <v>187</v>
      </c>
      <c r="L17" s="12" t="s">
        <v>188</v>
      </c>
      <c r="M17" s="96">
        <f>M18+M19</f>
        <v>0</v>
      </c>
      <c r="N17" s="96">
        <f t="shared" ref="N17" si="12">N18+N19</f>
        <v>0</v>
      </c>
    </row>
    <row r="18" spans="2:14" x14ac:dyDescent="0.2">
      <c r="B18" s="33" t="s">
        <v>5</v>
      </c>
      <c r="C18" s="15" t="s">
        <v>36</v>
      </c>
      <c r="D18" s="35" t="s">
        <v>37</v>
      </c>
      <c r="E18" s="16"/>
      <c r="F18" s="16"/>
      <c r="G18" s="16"/>
      <c r="H18" s="16"/>
      <c r="J18" s="14" t="s">
        <v>509</v>
      </c>
      <c r="K18" s="15" t="s">
        <v>189</v>
      </c>
      <c r="L18" s="38" t="s">
        <v>190</v>
      </c>
      <c r="M18" s="16"/>
      <c r="N18" s="16"/>
    </row>
    <row r="19" spans="2:14" x14ac:dyDescent="0.2">
      <c r="B19" s="33" t="s">
        <v>6</v>
      </c>
      <c r="C19" s="15" t="s">
        <v>38</v>
      </c>
      <c r="D19" s="35" t="s">
        <v>39</v>
      </c>
      <c r="E19" s="16"/>
      <c r="F19" s="16"/>
      <c r="G19" s="16"/>
      <c r="H19" s="16"/>
      <c r="J19" s="33" t="s">
        <v>5</v>
      </c>
      <c r="K19" s="15" t="s">
        <v>191</v>
      </c>
      <c r="L19" s="38" t="s">
        <v>192</v>
      </c>
      <c r="M19" s="16"/>
      <c r="N19" s="16"/>
    </row>
    <row r="20" spans="2:14" x14ac:dyDescent="0.2">
      <c r="B20" s="33" t="s">
        <v>7</v>
      </c>
      <c r="C20" s="15" t="s">
        <v>40</v>
      </c>
      <c r="D20" s="35" t="s">
        <v>41</v>
      </c>
      <c r="E20" s="16"/>
      <c r="F20" s="16"/>
      <c r="G20" s="16"/>
      <c r="H20" s="16"/>
      <c r="J20" s="94" t="s">
        <v>510</v>
      </c>
      <c r="K20" s="95" t="s">
        <v>193</v>
      </c>
      <c r="L20" s="12" t="s">
        <v>194</v>
      </c>
      <c r="M20" s="96">
        <f>SUM(M21:M23)</f>
        <v>0</v>
      </c>
      <c r="N20" s="96">
        <f t="shared" ref="N20" si="13">SUM(N21:N23)</f>
        <v>0</v>
      </c>
    </row>
    <row r="21" spans="2:14" x14ac:dyDescent="0.2">
      <c r="B21" s="33" t="s">
        <v>472</v>
      </c>
      <c r="C21" s="15" t="s">
        <v>42</v>
      </c>
      <c r="D21" s="35" t="s">
        <v>43</v>
      </c>
      <c r="E21" s="16"/>
      <c r="F21" s="16"/>
      <c r="G21" s="16"/>
      <c r="H21" s="16"/>
      <c r="J21" s="14" t="s">
        <v>511</v>
      </c>
      <c r="K21" s="15" t="s">
        <v>195</v>
      </c>
      <c r="L21" s="38" t="s">
        <v>196</v>
      </c>
      <c r="M21" s="16"/>
      <c r="N21" s="16"/>
    </row>
    <row r="22" spans="2:14" x14ac:dyDescent="0.2">
      <c r="B22" s="33" t="s">
        <v>473</v>
      </c>
      <c r="C22" s="15" t="s">
        <v>44</v>
      </c>
      <c r="D22" s="35" t="s">
        <v>45</v>
      </c>
      <c r="E22" s="16"/>
      <c r="F22" s="16"/>
      <c r="G22" s="16"/>
      <c r="H22" s="16"/>
      <c r="J22" s="33" t="s">
        <v>5</v>
      </c>
      <c r="K22" s="15" t="s">
        <v>197</v>
      </c>
      <c r="L22" s="38" t="s">
        <v>198</v>
      </c>
      <c r="M22" s="16"/>
      <c r="N22" s="16"/>
    </row>
    <row r="23" spans="2:14" x14ac:dyDescent="0.2">
      <c r="B23" s="33" t="s">
        <v>474</v>
      </c>
      <c r="C23" s="15" t="s">
        <v>46</v>
      </c>
      <c r="D23" s="35" t="s">
        <v>47</v>
      </c>
      <c r="E23" s="16"/>
      <c r="F23" s="16"/>
      <c r="G23" s="16"/>
      <c r="H23" s="16"/>
      <c r="J23" s="33" t="s">
        <v>6</v>
      </c>
      <c r="K23" s="15" t="s">
        <v>199</v>
      </c>
      <c r="L23" s="38" t="s">
        <v>200</v>
      </c>
      <c r="M23" s="16"/>
      <c r="N23" s="16"/>
    </row>
    <row r="24" spans="2:14" x14ac:dyDescent="0.2">
      <c r="B24" s="33" t="s">
        <v>483</v>
      </c>
      <c r="C24" s="15" t="s">
        <v>48</v>
      </c>
      <c r="D24" s="35" t="s">
        <v>49</v>
      </c>
      <c r="E24" s="16"/>
      <c r="F24" s="16"/>
      <c r="G24" s="16"/>
      <c r="H24" s="16"/>
      <c r="J24" s="94" t="s">
        <v>512</v>
      </c>
      <c r="K24" s="95" t="s">
        <v>201</v>
      </c>
      <c r="L24" s="12" t="s">
        <v>202</v>
      </c>
      <c r="M24" s="96">
        <f>M25+M26</f>
        <v>0</v>
      </c>
      <c r="N24" s="96">
        <f t="shared" ref="N24" si="14">N25+N26</f>
        <v>0</v>
      </c>
    </row>
    <row r="25" spans="2:14" x14ac:dyDescent="0.2">
      <c r="B25" s="33" t="s">
        <v>484</v>
      </c>
      <c r="C25" s="15" t="s">
        <v>50</v>
      </c>
      <c r="D25" s="35" t="s">
        <v>51</v>
      </c>
      <c r="E25" s="16"/>
      <c r="F25" s="16"/>
      <c r="G25" s="16"/>
      <c r="H25" s="16"/>
      <c r="J25" s="14" t="s">
        <v>513</v>
      </c>
      <c r="K25" s="15" t="s">
        <v>203</v>
      </c>
      <c r="L25" s="38" t="s">
        <v>204</v>
      </c>
      <c r="M25" s="16"/>
      <c r="N25" s="16"/>
    </row>
    <row r="26" spans="2:14" s="90" customFormat="1" x14ac:dyDescent="0.2">
      <c r="B26" s="94" t="s">
        <v>485</v>
      </c>
      <c r="C26" s="95" t="s">
        <v>52</v>
      </c>
      <c r="D26" s="12" t="s">
        <v>53</v>
      </c>
      <c r="E26" s="96">
        <f>SUM(E27:E37)</f>
        <v>0</v>
      </c>
      <c r="F26" s="96">
        <f t="shared" ref="F26:G26" si="15">SUM(F27:F37)</f>
        <v>0</v>
      </c>
      <c r="G26" s="96">
        <f t="shared" si="15"/>
        <v>0</v>
      </c>
      <c r="H26" s="96">
        <f t="shared" ref="H26" si="16">SUM(H27:H37)</f>
        <v>0</v>
      </c>
      <c r="J26" s="33" t="s">
        <v>5</v>
      </c>
      <c r="K26" s="15" t="s">
        <v>205</v>
      </c>
      <c r="L26" s="38" t="s">
        <v>206</v>
      </c>
      <c r="M26" s="16"/>
      <c r="N26" s="16"/>
    </row>
    <row r="27" spans="2:14" ht="25.5" x14ac:dyDescent="0.2">
      <c r="B27" s="14" t="s">
        <v>486</v>
      </c>
      <c r="C27" s="15" t="s">
        <v>54</v>
      </c>
      <c r="D27" s="35" t="s">
        <v>55</v>
      </c>
      <c r="E27" s="16"/>
      <c r="F27" s="16"/>
      <c r="G27" s="16"/>
      <c r="H27" s="16"/>
      <c r="J27" s="94" t="s">
        <v>514</v>
      </c>
      <c r="K27" s="95" t="s">
        <v>207</v>
      </c>
      <c r="L27" s="12" t="s">
        <v>208</v>
      </c>
      <c r="M27" s="96">
        <f>E6-(M8+M12+M13+M14+M17+M20+M24+M28+M68)</f>
        <v>0</v>
      </c>
      <c r="N27" s="96">
        <f>F6-(N8+N12+N13+N14+N17+N20+N24+N28+N68)</f>
        <v>0</v>
      </c>
    </row>
    <row r="28" spans="2:14" ht="25.5" x14ac:dyDescent="0.2">
      <c r="B28" s="33" t="s">
        <v>5</v>
      </c>
      <c r="C28" s="15" t="s">
        <v>56</v>
      </c>
      <c r="D28" s="35" t="s">
        <v>57</v>
      </c>
      <c r="E28" s="16"/>
      <c r="F28" s="16"/>
      <c r="G28" s="16"/>
      <c r="H28" s="16"/>
      <c r="J28" s="94" t="s">
        <v>489</v>
      </c>
      <c r="K28" s="95" t="s">
        <v>209</v>
      </c>
      <c r="L28" s="12" t="s">
        <v>210</v>
      </c>
      <c r="M28" s="96">
        <f>M29+M45+M48+M49+M63+M66+M67</f>
        <v>0</v>
      </c>
      <c r="N28" s="96">
        <f t="shared" ref="N28" si="17">N29+N45+N48+N49+N63+N66+N67</f>
        <v>0</v>
      </c>
    </row>
    <row r="29" spans="2:14" x14ac:dyDescent="0.2">
      <c r="B29" s="33" t="s">
        <v>6</v>
      </c>
      <c r="C29" s="15" t="s">
        <v>58</v>
      </c>
      <c r="D29" s="35" t="s">
        <v>59</v>
      </c>
      <c r="E29" s="16"/>
      <c r="F29" s="16"/>
      <c r="G29" s="16"/>
      <c r="H29" s="16"/>
      <c r="J29" s="94" t="s">
        <v>490</v>
      </c>
      <c r="K29" s="95" t="s">
        <v>211</v>
      </c>
      <c r="L29" s="12" t="s">
        <v>212</v>
      </c>
      <c r="M29" s="96">
        <f>M30+SUM(M34:M44)</f>
        <v>0</v>
      </c>
      <c r="N29" s="96">
        <f t="shared" ref="N29" si="18">N30+SUM(N34:N44)</f>
        <v>0</v>
      </c>
    </row>
    <row r="30" spans="2:14" x14ac:dyDescent="0.2">
      <c r="B30" s="33" t="s">
        <v>7</v>
      </c>
      <c r="C30" s="15" t="s">
        <v>60</v>
      </c>
      <c r="D30" s="35" t="s">
        <v>61</v>
      </c>
      <c r="E30" s="16"/>
      <c r="F30" s="16"/>
      <c r="G30" s="16"/>
      <c r="H30" s="16"/>
      <c r="J30" s="5" t="s">
        <v>491</v>
      </c>
      <c r="K30" s="11" t="s">
        <v>213</v>
      </c>
      <c r="L30" s="34" t="s">
        <v>214</v>
      </c>
      <c r="M30" s="13">
        <f>SUM(M31:M33)</f>
        <v>0</v>
      </c>
      <c r="N30" s="13">
        <f t="shared" ref="N30" si="19">SUM(N31:N33)</f>
        <v>0</v>
      </c>
    </row>
    <row r="31" spans="2:14" ht="25.5" x14ac:dyDescent="0.2">
      <c r="B31" s="33" t="s">
        <v>472</v>
      </c>
      <c r="C31" s="15" t="s">
        <v>62</v>
      </c>
      <c r="D31" s="35" t="s">
        <v>63</v>
      </c>
      <c r="E31" s="16"/>
      <c r="F31" s="16"/>
      <c r="G31" s="16"/>
      <c r="H31" s="16"/>
      <c r="J31" s="33" t="s">
        <v>494</v>
      </c>
      <c r="K31" s="15" t="s">
        <v>215</v>
      </c>
      <c r="L31" s="38" t="s">
        <v>216</v>
      </c>
      <c r="M31" s="16"/>
      <c r="N31" s="16"/>
    </row>
    <row r="32" spans="2:14" ht="25.5" x14ac:dyDescent="0.2">
      <c r="B32" s="33" t="s">
        <v>473</v>
      </c>
      <c r="C32" s="15" t="s">
        <v>64</v>
      </c>
      <c r="D32" s="35" t="s">
        <v>65</v>
      </c>
      <c r="E32" s="16"/>
      <c r="F32" s="16"/>
      <c r="G32" s="16"/>
      <c r="H32" s="16"/>
      <c r="J32" s="33" t="s">
        <v>495</v>
      </c>
      <c r="K32" s="15" t="s">
        <v>217</v>
      </c>
      <c r="L32" s="38" t="s">
        <v>218</v>
      </c>
      <c r="M32" s="16"/>
      <c r="N32" s="16"/>
    </row>
    <row r="33" spans="2:14" ht="25.5" x14ac:dyDescent="0.2">
      <c r="B33" s="33" t="s">
        <v>474</v>
      </c>
      <c r="C33" s="15" t="s">
        <v>66</v>
      </c>
      <c r="D33" s="35" t="s">
        <v>67</v>
      </c>
      <c r="E33" s="16"/>
      <c r="F33" s="16"/>
      <c r="G33" s="16"/>
      <c r="H33" s="16"/>
      <c r="J33" s="33" t="s">
        <v>496</v>
      </c>
      <c r="K33" s="15" t="s">
        <v>219</v>
      </c>
      <c r="L33" s="38" t="s">
        <v>220</v>
      </c>
      <c r="M33" s="16"/>
      <c r="N33" s="16"/>
    </row>
    <row r="34" spans="2:14" ht="25.5" x14ac:dyDescent="0.2">
      <c r="B34" s="33" t="s">
        <v>483</v>
      </c>
      <c r="C34" s="15" t="s">
        <v>68</v>
      </c>
      <c r="D34" s="35" t="s">
        <v>69</v>
      </c>
      <c r="E34" s="16"/>
      <c r="F34" s="16"/>
      <c r="G34" s="16"/>
      <c r="H34" s="16"/>
      <c r="J34" s="33" t="s">
        <v>5</v>
      </c>
      <c r="K34" s="15" t="s">
        <v>102</v>
      </c>
      <c r="L34" s="38" t="s">
        <v>221</v>
      </c>
      <c r="M34" s="16"/>
      <c r="N34" s="16"/>
    </row>
    <row r="35" spans="2:14" x14ac:dyDescent="0.2">
      <c r="B35" s="33" t="s">
        <v>484</v>
      </c>
      <c r="C35" s="15" t="s">
        <v>70</v>
      </c>
      <c r="D35" s="35" t="s">
        <v>71</v>
      </c>
      <c r="E35" s="16"/>
      <c r="F35" s="16"/>
      <c r="G35" s="16"/>
      <c r="H35" s="16"/>
      <c r="J35" s="33" t="s">
        <v>6</v>
      </c>
      <c r="K35" s="15" t="s">
        <v>222</v>
      </c>
      <c r="L35" s="38" t="s">
        <v>223</v>
      </c>
      <c r="M35" s="16"/>
      <c r="N35" s="16"/>
    </row>
    <row r="36" spans="2:14" ht="25.5" x14ac:dyDescent="0.2">
      <c r="B36" s="33" t="s">
        <v>487</v>
      </c>
      <c r="C36" s="15" t="s">
        <v>72</v>
      </c>
      <c r="D36" s="35" t="s">
        <v>73</v>
      </c>
      <c r="E36" s="16"/>
      <c r="F36" s="16"/>
      <c r="G36" s="16"/>
      <c r="H36" s="16"/>
      <c r="J36" s="33" t="s">
        <v>7</v>
      </c>
      <c r="K36" s="15" t="s">
        <v>224</v>
      </c>
      <c r="L36" s="38" t="s">
        <v>225</v>
      </c>
      <c r="M36" s="16"/>
      <c r="N36" s="16"/>
    </row>
    <row r="37" spans="2:14" x14ac:dyDescent="0.2">
      <c r="B37" s="33" t="s">
        <v>488</v>
      </c>
      <c r="C37" s="15" t="s">
        <v>74</v>
      </c>
      <c r="D37" s="35" t="s">
        <v>75</v>
      </c>
      <c r="E37" s="16"/>
      <c r="F37" s="16"/>
      <c r="G37" s="16"/>
      <c r="H37" s="16"/>
      <c r="J37" s="33" t="s">
        <v>472</v>
      </c>
      <c r="K37" s="15" t="s">
        <v>226</v>
      </c>
      <c r="L37" s="38" t="s">
        <v>227</v>
      </c>
      <c r="M37" s="16"/>
      <c r="N37" s="16"/>
    </row>
    <row r="38" spans="2:14" s="90" customFormat="1" x14ac:dyDescent="0.2">
      <c r="B38" s="94" t="s">
        <v>489</v>
      </c>
      <c r="C38" s="95" t="s">
        <v>76</v>
      </c>
      <c r="D38" s="12" t="s">
        <v>77</v>
      </c>
      <c r="E38" s="96">
        <f>E39+E46+E58+E71+E76</f>
        <v>0</v>
      </c>
      <c r="F38" s="96">
        <f t="shared" ref="F38:G38" si="20">F39+F46+F58+F71+F76</f>
        <v>0</v>
      </c>
      <c r="G38" s="96">
        <f t="shared" si="20"/>
        <v>0</v>
      </c>
      <c r="H38" s="96">
        <f t="shared" ref="H38" si="21">H39+H46+H58+H71+H76</f>
        <v>0</v>
      </c>
      <c r="J38" s="33" t="s">
        <v>473</v>
      </c>
      <c r="K38" s="15" t="s">
        <v>228</v>
      </c>
      <c r="L38" s="38" t="s">
        <v>229</v>
      </c>
      <c r="M38" s="16"/>
      <c r="N38" s="16"/>
    </row>
    <row r="39" spans="2:14" s="90" customFormat="1" x14ac:dyDescent="0.2">
      <c r="B39" s="94" t="s">
        <v>490</v>
      </c>
      <c r="C39" s="95" t="s">
        <v>78</v>
      </c>
      <c r="D39" s="12" t="s">
        <v>79</v>
      </c>
      <c r="E39" s="96">
        <f>SUM(E40:E45)</f>
        <v>0</v>
      </c>
      <c r="F39" s="96">
        <f t="shared" ref="F39:G39" si="22">SUM(F40:F45)</f>
        <v>0</v>
      </c>
      <c r="G39" s="96">
        <f t="shared" si="22"/>
        <v>0</v>
      </c>
      <c r="H39" s="96">
        <f t="shared" ref="H39" si="23">SUM(H40:H45)</f>
        <v>0</v>
      </c>
      <c r="J39" s="33" t="s">
        <v>474</v>
      </c>
      <c r="K39" s="15" t="s">
        <v>230</v>
      </c>
      <c r="L39" s="38" t="s">
        <v>231</v>
      </c>
      <c r="M39" s="16"/>
      <c r="N39" s="16"/>
    </row>
    <row r="40" spans="2:14" x14ac:dyDescent="0.2">
      <c r="B40" s="14" t="s">
        <v>491</v>
      </c>
      <c r="C40" s="15" t="s">
        <v>80</v>
      </c>
      <c r="D40" s="35" t="s">
        <v>81</v>
      </c>
      <c r="E40" s="16"/>
      <c r="F40" s="16"/>
      <c r="G40" s="16"/>
      <c r="H40" s="16"/>
      <c r="J40" s="33" t="s">
        <v>483</v>
      </c>
      <c r="K40" s="15" t="s">
        <v>232</v>
      </c>
      <c r="L40" s="38" t="s">
        <v>233</v>
      </c>
      <c r="M40" s="16"/>
      <c r="N40" s="16"/>
    </row>
    <row r="41" spans="2:14" ht="25.5" x14ac:dyDescent="0.2">
      <c r="B41" s="33" t="s">
        <v>5</v>
      </c>
      <c r="C41" s="15" t="s">
        <v>82</v>
      </c>
      <c r="D41" s="35" t="s">
        <v>83</v>
      </c>
      <c r="E41" s="16"/>
      <c r="F41" s="16"/>
      <c r="G41" s="16"/>
      <c r="H41" s="16"/>
      <c r="J41" s="33" t="s">
        <v>484</v>
      </c>
      <c r="K41" s="15" t="s">
        <v>234</v>
      </c>
      <c r="L41" s="38" t="s">
        <v>235</v>
      </c>
      <c r="M41" s="16"/>
      <c r="N41" s="16"/>
    </row>
    <row r="42" spans="2:14" x14ac:dyDescent="0.2">
      <c r="B42" s="33" t="s">
        <v>6</v>
      </c>
      <c r="C42" s="15" t="s">
        <v>84</v>
      </c>
      <c r="D42" s="35" t="s">
        <v>85</v>
      </c>
      <c r="E42" s="16"/>
      <c r="F42" s="16"/>
      <c r="G42" s="16"/>
      <c r="H42" s="16"/>
      <c r="J42" s="33" t="s">
        <v>487</v>
      </c>
      <c r="K42" s="15" t="s">
        <v>236</v>
      </c>
      <c r="L42" s="38" t="s">
        <v>237</v>
      </c>
      <c r="M42" s="16"/>
      <c r="N42" s="16"/>
    </row>
    <row r="43" spans="2:14" x14ac:dyDescent="0.2">
      <c r="B43" s="33" t="s">
        <v>7</v>
      </c>
      <c r="C43" s="15" t="s">
        <v>86</v>
      </c>
      <c r="D43" s="35" t="s">
        <v>87</v>
      </c>
      <c r="E43" s="16"/>
      <c r="F43" s="16"/>
      <c r="G43" s="16"/>
      <c r="H43" s="16"/>
      <c r="J43" s="33" t="s">
        <v>488</v>
      </c>
      <c r="K43" s="15" t="s">
        <v>238</v>
      </c>
      <c r="L43" s="38" t="s">
        <v>239</v>
      </c>
      <c r="M43" s="16"/>
      <c r="N43" s="16"/>
    </row>
    <row r="44" spans="2:14" x14ac:dyDescent="0.2">
      <c r="B44" s="33" t="s">
        <v>472</v>
      </c>
      <c r="C44" s="15" t="s">
        <v>88</v>
      </c>
      <c r="D44" s="35" t="s">
        <v>89</v>
      </c>
      <c r="E44" s="16"/>
      <c r="F44" s="16"/>
      <c r="G44" s="16"/>
      <c r="H44" s="16"/>
      <c r="J44" s="33" t="s">
        <v>515</v>
      </c>
      <c r="K44" s="15" t="s">
        <v>240</v>
      </c>
      <c r="L44" s="38" t="s">
        <v>241</v>
      </c>
      <c r="M44" s="16"/>
      <c r="N44" s="16"/>
    </row>
    <row r="45" spans="2:14" x14ac:dyDescent="0.2">
      <c r="B45" s="33" t="s">
        <v>473</v>
      </c>
      <c r="C45" s="15" t="s">
        <v>90</v>
      </c>
      <c r="D45" s="35" t="s">
        <v>91</v>
      </c>
      <c r="E45" s="16"/>
      <c r="F45" s="16"/>
      <c r="G45" s="16"/>
      <c r="H45" s="16"/>
      <c r="J45" s="94" t="s">
        <v>492</v>
      </c>
      <c r="K45" s="95" t="s">
        <v>242</v>
      </c>
      <c r="L45" s="12" t="s">
        <v>243</v>
      </c>
      <c r="M45" s="96">
        <f>M46+M47</f>
        <v>0</v>
      </c>
      <c r="N45" s="96">
        <f t="shared" ref="N45" si="24">N46+N47</f>
        <v>0</v>
      </c>
    </row>
    <row r="46" spans="2:14" s="90" customFormat="1" x14ac:dyDescent="0.2">
      <c r="B46" s="97" t="s">
        <v>492</v>
      </c>
      <c r="C46" s="95" t="s">
        <v>92</v>
      </c>
      <c r="D46" s="12" t="s">
        <v>93</v>
      </c>
      <c r="E46" s="96">
        <f t="shared" ref="E46:F46" si="25">E47+SUM(E51:E57)</f>
        <v>0</v>
      </c>
      <c r="F46" s="96">
        <f t="shared" si="25"/>
        <v>0</v>
      </c>
      <c r="G46" s="96">
        <f t="shared" ref="G46:H46" si="26">G47+SUM(G51:G57)</f>
        <v>0</v>
      </c>
      <c r="H46" s="96">
        <f t="shared" si="26"/>
        <v>0</v>
      </c>
      <c r="J46" s="14" t="s">
        <v>493</v>
      </c>
      <c r="K46" s="15" t="s">
        <v>244</v>
      </c>
      <c r="L46" s="38" t="s">
        <v>245</v>
      </c>
      <c r="M46" s="16"/>
      <c r="N46" s="16"/>
    </row>
    <row r="47" spans="2:14" x14ac:dyDescent="0.2">
      <c r="B47" s="5" t="s">
        <v>493</v>
      </c>
      <c r="C47" s="11" t="s">
        <v>94</v>
      </c>
      <c r="D47" s="34" t="s">
        <v>95</v>
      </c>
      <c r="E47" s="13">
        <f>SUM(E48:E50)</f>
        <v>0</v>
      </c>
      <c r="F47" s="13">
        <f t="shared" ref="F47:G47" si="27">SUM(F48:F50)</f>
        <v>0</v>
      </c>
      <c r="G47" s="13">
        <f t="shared" si="27"/>
        <v>0</v>
      </c>
      <c r="H47" s="13">
        <f t="shared" ref="H47" si="28">SUM(H48:H50)</f>
        <v>0</v>
      </c>
      <c r="J47" s="14" t="s">
        <v>5</v>
      </c>
      <c r="K47" s="15" t="s">
        <v>246</v>
      </c>
      <c r="L47" s="38" t="s">
        <v>247</v>
      </c>
      <c r="M47" s="16"/>
      <c r="N47" s="16"/>
    </row>
    <row r="48" spans="2:14" ht="25.5" x14ac:dyDescent="0.2">
      <c r="B48" s="33" t="s">
        <v>494</v>
      </c>
      <c r="C48" s="15" t="s">
        <v>96</v>
      </c>
      <c r="D48" s="35" t="s">
        <v>97</v>
      </c>
      <c r="E48" s="16"/>
      <c r="F48" s="16"/>
      <c r="G48" s="16"/>
      <c r="H48" s="16"/>
      <c r="J48" s="98" t="s">
        <v>497</v>
      </c>
      <c r="K48" s="99" t="s">
        <v>248</v>
      </c>
      <c r="L48" s="22" t="s">
        <v>249</v>
      </c>
      <c r="M48" s="100"/>
      <c r="N48" s="100"/>
    </row>
    <row r="49" spans="2:14" ht="38.25" x14ac:dyDescent="0.2">
      <c r="B49" s="33" t="s">
        <v>495</v>
      </c>
      <c r="C49" s="15" t="s">
        <v>98</v>
      </c>
      <c r="D49" s="35" t="s">
        <v>99</v>
      </c>
      <c r="E49" s="16"/>
      <c r="F49" s="16"/>
      <c r="G49" s="16"/>
      <c r="H49" s="16"/>
      <c r="J49" s="94" t="s">
        <v>499</v>
      </c>
      <c r="K49" s="95" t="s">
        <v>250</v>
      </c>
      <c r="L49" s="12" t="s">
        <v>251</v>
      </c>
      <c r="M49" s="96">
        <f>M50+SUM(M54:M62)</f>
        <v>0</v>
      </c>
      <c r="N49" s="96">
        <f t="shared" ref="N49" si="29">N50+SUM(N54:N62)</f>
        <v>0</v>
      </c>
    </row>
    <row r="50" spans="2:14" ht="25.5" x14ac:dyDescent="0.2">
      <c r="B50" s="33" t="s">
        <v>496</v>
      </c>
      <c r="C50" s="15" t="s">
        <v>100</v>
      </c>
      <c r="D50" s="35" t="s">
        <v>101</v>
      </c>
      <c r="E50" s="16"/>
      <c r="F50" s="16"/>
      <c r="G50" s="16"/>
      <c r="H50" s="16"/>
      <c r="J50" s="5" t="s">
        <v>500</v>
      </c>
      <c r="K50" s="11" t="s">
        <v>252</v>
      </c>
      <c r="L50" s="34" t="s">
        <v>253</v>
      </c>
      <c r="M50" s="13">
        <f>SUM(M51:M53)</f>
        <v>0</v>
      </c>
      <c r="N50" s="13">
        <f t="shared" ref="N50" si="30">SUM(N51:N53)</f>
        <v>0</v>
      </c>
    </row>
    <row r="51" spans="2:14" ht="25.5" x14ac:dyDescent="0.2">
      <c r="B51" s="33" t="s">
        <v>5</v>
      </c>
      <c r="C51" s="15" t="s">
        <v>102</v>
      </c>
      <c r="D51" s="35" t="s">
        <v>103</v>
      </c>
      <c r="E51" s="16"/>
      <c r="F51" s="16"/>
      <c r="G51" s="16"/>
      <c r="H51" s="16"/>
      <c r="J51" s="33" t="s">
        <v>494</v>
      </c>
      <c r="K51" s="15" t="s">
        <v>254</v>
      </c>
      <c r="L51" s="38" t="s">
        <v>255</v>
      </c>
      <c r="M51" s="16"/>
      <c r="N51" s="16"/>
    </row>
    <row r="52" spans="2:14" ht="38.25" x14ac:dyDescent="0.2">
      <c r="B52" s="33" t="s">
        <v>6</v>
      </c>
      <c r="C52" s="15" t="s">
        <v>104</v>
      </c>
      <c r="D52" s="35" t="s">
        <v>105</v>
      </c>
      <c r="E52" s="16"/>
      <c r="F52" s="16"/>
      <c r="G52" s="16"/>
      <c r="H52" s="16"/>
      <c r="J52" s="33" t="s">
        <v>495</v>
      </c>
      <c r="K52" s="15" t="s">
        <v>256</v>
      </c>
      <c r="L52" s="38" t="s">
        <v>257</v>
      </c>
      <c r="M52" s="16"/>
      <c r="N52" s="16"/>
    </row>
    <row r="53" spans="2:14" ht="25.5" x14ac:dyDescent="0.2">
      <c r="B53" s="33" t="s">
        <v>7</v>
      </c>
      <c r="C53" s="15" t="s">
        <v>106</v>
      </c>
      <c r="D53" s="35" t="s">
        <v>107</v>
      </c>
      <c r="E53" s="16"/>
      <c r="F53" s="16"/>
      <c r="G53" s="16"/>
      <c r="H53" s="16"/>
      <c r="J53" s="33" t="s">
        <v>496</v>
      </c>
      <c r="K53" s="15" t="s">
        <v>258</v>
      </c>
      <c r="L53" s="38" t="s">
        <v>259</v>
      </c>
      <c r="M53" s="16"/>
      <c r="N53" s="16"/>
    </row>
    <row r="54" spans="2:14" ht="25.5" x14ac:dyDescent="0.2">
      <c r="B54" s="33" t="s">
        <v>472</v>
      </c>
      <c r="C54" s="15" t="s">
        <v>108</v>
      </c>
      <c r="D54" s="35" t="s">
        <v>109</v>
      </c>
      <c r="E54" s="16"/>
      <c r="F54" s="16"/>
      <c r="G54" s="16"/>
      <c r="H54" s="16"/>
      <c r="J54" s="33" t="s">
        <v>5</v>
      </c>
      <c r="K54" s="15" t="s">
        <v>102</v>
      </c>
      <c r="L54" s="38" t="s">
        <v>260</v>
      </c>
      <c r="M54" s="16"/>
      <c r="N54" s="16"/>
    </row>
    <row r="55" spans="2:14" ht="25.5" x14ac:dyDescent="0.2">
      <c r="B55" s="33" t="s">
        <v>473</v>
      </c>
      <c r="C55" s="15" t="s">
        <v>110</v>
      </c>
      <c r="D55" s="35" t="s">
        <v>111</v>
      </c>
      <c r="E55" s="16"/>
      <c r="F55" s="16"/>
      <c r="G55" s="16"/>
      <c r="H55" s="16"/>
      <c r="J55" s="33" t="s">
        <v>6</v>
      </c>
      <c r="K55" s="15" t="s">
        <v>261</v>
      </c>
      <c r="L55" s="38" t="s">
        <v>262</v>
      </c>
      <c r="M55" s="16"/>
      <c r="N55" s="16"/>
    </row>
    <row r="56" spans="2:14" ht="25.5" x14ac:dyDescent="0.2">
      <c r="B56" s="33" t="s">
        <v>474</v>
      </c>
      <c r="C56" s="15" t="s">
        <v>112</v>
      </c>
      <c r="D56" s="35" t="s">
        <v>113</v>
      </c>
      <c r="E56" s="16"/>
      <c r="F56" s="16"/>
      <c r="G56" s="16"/>
      <c r="H56" s="16"/>
      <c r="J56" s="33" t="s">
        <v>7</v>
      </c>
      <c r="K56" s="15" t="s">
        <v>263</v>
      </c>
      <c r="L56" s="38" t="s">
        <v>264</v>
      </c>
      <c r="M56" s="16"/>
      <c r="N56" s="16"/>
    </row>
    <row r="57" spans="2:14" ht="25.5" x14ac:dyDescent="0.2">
      <c r="B57" s="33" t="s">
        <v>483</v>
      </c>
      <c r="C57" s="15" t="s">
        <v>114</v>
      </c>
      <c r="D57" s="35" t="s">
        <v>115</v>
      </c>
      <c r="E57" s="16"/>
      <c r="F57" s="16"/>
      <c r="G57" s="16"/>
      <c r="H57" s="16"/>
      <c r="J57" s="33" t="s">
        <v>472</v>
      </c>
      <c r="K57" s="15" t="s">
        <v>265</v>
      </c>
      <c r="L57" s="38" t="s">
        <v>266</v>
      </c>
      <c r="M57" s="16"/>
      <c r="N57" s="16"/>
    </row>
    <row r="58" spans="2:14" s="90" customFormat="1" x14ac:dyDescent="0.2">
      <c r="B58" s="94" t="s">
        <v>497</v>
      </c>
      <c r="C58" s="95" t="s">
        <v>116</v>
      </c>
      <c r="D58" s="12" t="s">
        <v>117</v>
      </c>
      <c r="E58" s="96">
        <f>E59+SUM(E63:E70)</f>
        <v>0</v>
      </c>
      <c r="F58" s="96">
        <f t="shared" ref="F58:G58" si="31">F59+SUM(F63:F70)</f>
        <v>0</v>
      </c>
      <c r="G58" s="96">
        <f t="shared" si="31"/>
        <v>0</v>
      </c>
      <c r="H58" s="96">
        <f t="shared" ref="H58" si="32">H59+SUM(H63:H70)</f>
        <v>0</v>
      </c>
      <c r="J58" s="33" t="s">
        <v>473</v>
      </c>
      <c r="K58" s="15" t="s">
        <v>267</v>
      </c>
      <c r="L58" s="38" t="s">
        <v>268</v>
      </c>
      <c r="M58" s="16"/>
      <c r="N58" s="16"/>
    </row>
    <row r="59" spans="2:14" x14ac:dyDescent="0.2">
      <c r="B59" s="5" t="s">
        <v>498</v>
      </c>
      <c r="C59" s="11" t="s">
        <v>118</v>
      </c>
      <c r="D59" s="34" t="s">
        <v>119</v>
      </c>
      <c r="E59" s="13">
        <f>SUM(E60:E62)</f>
        <v>0</v>
      </c>
      <c r="F59" s="13">
        <f t="shared" ref="F59:G59" si="33">SUM(F60:F62)</f>
        <v>0</v>
      </c>
      <c r="G59" s="13">
        <f t="shared" si="33"/>
        <v>0</v>
      </c>
      <c r="H59" s="13">
        <f t="shared" ref="H59" si="34">SUM(H60:H62)</f>
        <v>0</v>
      </c>
      <c r="J59" s="33" t="s">
        <v>474</v>
      </c>
      <c r="K59" s="15" t="s">
        <v>269</v>
      </c>
      <c r="L59" s="38" t="s">
        <v>270</v>
      </c>
      <c r="M59" s="16"/>
      <c r="N59" s="16"/>
    </row>
    <row r="60" spans="2:14" ht="25.5" x14ac:dyDescent="0.2">
      <c r="B60" s="33" t="s">
        <v>494</v>
      </c>
      <c r="C60" s="15" t="s">
        <v>96</v>
      </c>
      <c r="D60" s="35" t="s">
        <v>120</v>
      </c>
      <c r="E60" s="16"/>
      <c r="F60" s="16"/>
      <c r="G60" s="16"/>
      <c r="H60" s="16"/>
      <c r="J60" s="33" t="s">
        <v>483</v>
      </c>
      <c r="K60" s="15" t="s">
        <v>271</v>
      </c>
      <c r="L60" s="38" t="s">
        <v>272</v>
      </c>
      <c r="M60" s="16"/>
      <c r="N60" s="16"/>
    </row>
    <row r="61" spans="2:14" ht="38.25" x14ac:dyDescent="0.2">
      <c r="B61" s="33" t="s">
        <v>495</v>
      </c>
      <c r="C61" s="15" t="s">
        <v>121</v>
      </c>
      <c r="D61" s="35" t="s">
        <v>122</v>
      </c>
      <c r="E61" s="16"/>
      <c r="F61" s="16"/>
      <c r="G61" s="16"/>
      <c r="H61" s="16"/>
      <c r="J61" s="33" t="s">
        <v>484</v>
      </c>
      <c r="K61" s="15" t="s">
        <v>273</v>
      </c>
      <c r="L61" s="38" t="s">
        <v>274</v>
      </c>
      <c r="M61" s="16"/>
      <c r="N61" s="16"/>
    </row>
    <row r="62" spans="2:14" ht="25.5" x14ac:dyDescent="0.2">
      <c r="B62" s="33" t="s">
        <v>496</v>
      </c>
      <c r="C62" s="15" t="s">
        <v>100</v>
      </c>
      <c r="D62" s="35" t="s">
        <v>123</v>
      </c>
      <c r="E62" s="16"/>
      <c r="F62" s="16"/>
      <c r="G62" s="16"/>
      <c r="H62" s="16"/>
      <c r="J62" s="33" t="s">
        <v>487</v>
      </c>
      <c r="K62" s="15" t="s">
        <v>275</v>
      </c>
      <c r="L62" s="38" t="s">
        <v>276</v>
      </c>
      <c r="M62" s="16"/>
      <c r="N62" s="16"/>
    </row>
    <row r="63" spans="2:14" x14ac:dyDescent="0.2">
      <c r="B63" s="33" t="s">
        <v>5</v>
      </c>
      <c r="C63" s="15" t="s">
        <v>102</v>
      </c>
      <c r="D63" s="35" t="s">
        <v>124</v>
      </c>
      <c r="E63" s="16"/>
      <c r="F63" s="16"/>
      <c r="G63" s="16"/>
      <c r="H63" s="16"/>
      <c r="J63" s="94" t="s">
        <v>501</v>
      </c>
      <c r="K63" s="95" t="s">
        <v>277</v>
      </c>
      <c r="L63" s="12" t="s">
        <v>278</v>
      </c>
      <c r="M63" s="96">
        <f>M64+M65</f>
        <v>0</v>
      </c>
      <c r="N63" s="96">
        <f t="shared" ref="N63" si="35">N64+N65</f>
        <v>0</v>
      </c>
    </row>
    <row r="64" spans="2:14" x14ac:dyDescent="0.2">
      <c r="B64" s="33" t="s">
        <v>6</v>
      </c>
      <c r="C64" s="15" t="s">
        <v>104</v>
      </c>
      <c r="D64" s="35" t="s">
        <v>125</v>
      </c>
      <c r="E64" s="16"/>
      <c r="F64" s="16"/>
      <c r="G64" s="16"/>
      <c r="H64" s="16"/>
      <c r="J64" s="14" t="s">
        <v>502</v>
      </c>
      <c r="K64" s="15" t="s">
        <v>279</v>
      </c>
      <c r="L64" s="38" t="s">
        <v>280</v>
      </c>
      <c r="M64" s="16"/>
      <c r="N64" s="16"/>
    </row>
    <row r="65" spans="2:15" ht="25.5" x14ac:dyDescent="0.2">
      <c r="B65" s="33" t="s">
        <v>7</v>
      </c>
      <c r="C65" s="15" t="s">
        <v>106</v>
      </c>
      <c r="D65" s="35" t="s">
        <v>126</v>
      </c>
      <c r="E65" s="16"/>
      <c r="F65" s="16"/>
      <c r="G65" s="16"/>
      <c r="H65" s="16"/>
      <c r="J65" s="33" t="s">
        <v>5</v>
      </c>
      <c r="K65" s="15" t="s">
        <v>281</v>
      </c>
      <c r="L65" s="38" t="s">
        <v>282</v>
      </c>
      <c r="M65" s="16"/>
      <c r="N65" s="16"/>
    </row>
    <row r="66" spans="2:15" ht="25.5" x14ac:dyDescent="0.2">
      <c r="B66" s="33" t="s">
        <v>472</v>
      </c>
      <c r="C66" s="15" t="s">
        <v>127</v>
      </c>
      <c r="D66" s="35" t="s">
        <v>128</v>
      </c>
      <c r="E66" s="16"/>
      <c r="F66" s="16"/>
      <c r="G66" s="16"/>
      <c r="H66" s="16"/>
      <c r="J66" s="98" t="s">
        <v>516</v>
      </c>
      <c r="K66" s="99" t="s">
        <v>283</v>
      </c>
      <c r="L66" s="22" t="s">
        <v>284</v>
      </c>
      <c r="M66" s="100"/>
      <c r="N66" s="100"/>
    </row>
    <row r="67" spans="2:15" x14ac:dyDescent="0.2">
      <c r="B67" s="33" t="s">
        <v>473</v>
      </c>
      <c r="C67" s="15" t="s">
        <v>129</v>
      </c>
      <c r="D67" s="35" t="s">
        <v>130</v>
      </c>
      <c r="E67" s="16"/>
      <c r="F67" s="16"/>
      <c r="G67" s="16"/>
      <c r="H67" s="16"/>
      <c r="J67" s="98" t="s">
        <v>517</v>
      </c>
      <c r="K67" s="99" t="s">
        <v>285</v>
      </c>
      <c r="L67" s="22" t="s">
        <v>286</v>
      </c>
      <c r="M67" s="100"/>
      <c r="N67" s="100"/>
    </row>
    <row r="68" spans="2:15" x14ac:dyDescent="0.2">
      <c r="B68" s="33" t="s">
        <v>474</v>
      </c>
      <c r="C68" s="15" t="s">
        <v>131</v>
      </c>
      <c r="D68" s="35" t="s">
        <v>132</v>
      </c>
      <c r="E68" s="16"/>
      <c r="F68" s="16"/>
      <c r="G68" s="16"/>
      <c r="H68" s="16"/>
      <c r="J68" s="94" t="s">
        <v>503</v>
      </c>
      <c r="K68" s="95" t="s">
        <v>287</v>
      </c>
      <c r="L68" s="12" t="s">
        <v>288</v>
      </c>
      <c r="M68" s="96">
        <f>SUM(M69:M72)</f>
        <v>0</v>
      </c>
      <c r="N68" s="96">
        <f t="shared" ref="N68" si="36">SUM(N69:N72)</f>
        <v>0</v>
      </c>
    </row>
    <row r="69" spans="2:15" x14ac:dyDescent="0.2">
      <c r="B69" s="33" t="s">
        <v>483</v>
      </c>
      <c r="C69" s="15" t="s">
        <v>110</v>
      </c>
      <c r="D69" s="35" t="s">
        <v>133</v>
      </c>
      <c r="E69" s="16"/>
      <c r="F69" s="16"/>
      <c r="G69" s="16"/>
      <c r="H69" s="16"/>
      <c r="J69" s="14" t="s">
        <v>504</v>
      </c>
      <c r="K69" s="15" t="s">
        <v>289</v>
      </c>
      <c r="L69" s="38" t="s">
        <v>290</v>
      </c>
      <c r="M69" s="16"/>
      <c r="N69" s="16"/>
    </row>
    <row r="70" spans="2:15" x14ac:dyDescent="0.2">
      <c r="B70" s="33" t="s">
        <v>484</v>
      </c>
      <c r="C70" s="15" t="s">
        <v>134</v>
      </c>
      <c r="D70" s="35" t="s">
        <v>135</v>
      </c>
      <c r="E70" s="16"/>
      <c r="F70" s="16"/>
      <c r="G70" s="16"/>
      <c r="H70" s="16"/>
      <c r="J70" s="33" t="s">
        <v>5</v>
      </c>
      <c r="K70" s="15" t="s">
        <v>291</v>
      </c>
      <c r="L70" s="38" t="s">
        <v>292</v>
      </c>
      <c r="M70" s="16"/>
      <c r="N70" s="16"/>
    </row>
    <row r="71" spans="2:15" s="90" customFormat="1" x14ac:dyDescent="0.2">
      <c r="B71" s="94" t="s">
        <v>499</v>
      </c>
      <c r="C71" s="95" t="s">
        <v>136</v>
      </c>
      <c r="D71" s="12" t="s">
        <v>137</v>
      </c>
      <c r="E71" s="96">
        <f>SUM(E72:E75)</f>
        <v>0</v>
      </c>
      <c r="F71" s="96">
        <f t="shared" ref="F71:G71" si="37">SUM(F72:F75)</f>
        <v>0</v>
      </c>
      <c r="G71" s="96">
        <f t="shared" si="37"/>
        <v>0</v>
      </c>
      <c r="H71" s="96">
        <f t="shared" ref="H71" si="38">SUM(H72:H75)</f>
        <v>0</v>
      </c>
      <c r="J71" s="33" t="s">
        <v>6</v>
      </c>
      <c r="K71" s="15" t="s">
        <v>293</v>
      </c>
      <c r="L71" s="38" t="s">
        <v>294</v>
      </c>
      <c r="M71" s="16"/>
      <c r="N71" s="16"/>
    </row>
    <row r="72" spans="2:15" ht="25.5" x14ac:dyDescent="0.2">
      <c r="B72" s="14" t="s">
        <v>500</v>
      </c>
      <c r="C72" s="15" t="s">
        <v>138</v>
      </c>
      <c r="D72" s="35" t="s">
        <v>139</v>
      </c>
      <c r="E72" s="16"/>
      <c r="F72" s="16"/>
      <c r="G72" s="16"/>
      <c r="H72" s="16"/>
      <c r="J72" s="33" t="s">
        <v>7</v>
      </c>
      <c r="K72" s="15" t="s">
        <v>295</v>
      </c>
      <c r="L72" s="38" t="s">
        <v>296</v>
      </c>
      <c r="M72" s="16"/>
      <c r="N72" s="16"/>
    </row>
    <row r="73" spans="2:15" ht="39" thickBot="1" x14ac:dyDescent="0.25">
      <c r="B73" s="33" t="s">
        <v>5</v>
      </c>
      <c r="C73" s="15" t="s">
        <v>140</v>
      </c>
      <c r="D73" s="35" t="s">
        <v>141</v>
      </c>
      <c r="E73" s="16"/>
      <c r="F73" s="16"/>
      <c r="G73" s="16"/>
      <c r="H73" s="16"/>
      <c r="J73" s="17"/>
      <c r="K73" s="18" t="s">
        <v>297</v>
      </c>
      <c r="L73" s="36" t="s">
        <v>298</v>
      </c>
      <c r="M73" s="19">
        <f>SUM(M6:M72)</f>
        <v>0</v>
      </c>
      <c r="N73" s="19">
        <f t="shared" ref="N73" si="39">SUM(N6:N72)</f>
        <v>0</v>
      </c>
    </row>
    <row r="74" spans="2:15" x14ac:dyDescent="0.2">
      <c r="B74" s="33" t="s">
        <v>6</v>
      </c>
      <c r="C74" s="15" t="s">
        <v>142</v>
      </c>
      <c r="D74" s="35" t="s">
        <v>143</v>
      </c>
      <c r="E74" s="16"/>
      <c r="F74" s="16"/>
      <c r="G74" s="16"/>
      <c r="H74" s="16"/>
      <c r="J74" s="1"/>
      <c r="K74" s="1"/>
      <c r="L74" s="1"/>
    </row>
    <row r="75" spans="2:15" x14ac:dyDescent="0.2">
      <c r="B75" s="33" t="s">
        <v>7</v>
      </c>
      <c r="C75" s="15" t="s">
        <v>144</v>
      </c>
      <c r="D75" s="35" t="s">
        <v>145</v>
      </c>
      <c r="E75" s="16"/>
      <c r="F75" s="16"/>
      <c r="G75" s="16"/>
      <c r="H75" s="16"/>
      <c r="J75" s="1"/>
      <c r="K75" s="1"/>
      <c r="L75" s="1"/>
    </row>
    <row r="76" spans="2:15" s="90" customFormat="1" x14ac:dyDescent="0.2">
      <c r="B76" s="94" t="s">
        <v>501</v>
      </c>
      <c r="C76" s="95" t="s">
        <v>146</v>
      </c>
      <c r="D76" s="12" t="s">
        <v>147</v>
      </c>
      <c r="E76" s="96">
        <f>SUM(E77:E78)</f>
        <v>0</v>
      </c>
      <c r="F76" s="96">
        <f t="shared" ref="F76:G76" si="40">SUM(F77:F78)</f>
        <v>0</v>
      </c>
      <c r="G76" s="96">
        <f t="shared" si="40"/>
        <v>0</v>
      </c>
      <c r="H76" s="96">
        <f t="shared" ref="H76" si="41">SUM(H77:H78)</f>
        <v>0</v>
      </c>
      <c r="I76" s="1"/>
      <c r="J76" s="1"/>
      <c r="K76" s="1"/>
      <c r="L76" s="1"/>
      <c r="M76" s="1"/>
      <c r="N76" s="1"/>
      <c r="O76" s="1"/>
    </row>
    <row r="77" spans="2:15" x14ac:dyDescent="0.2">
      <c r="B77" s="14" t="s">
        <v>502</v>
      </c>
      <c r="C77" s="15" t="s">
        <v>148</v>
      </c>
      <c r="D77" s="35" t="s">
        <v>149</v>
      </c>
      <c r="E77" s="16"/>
      <c r="F77" s="16"/>
      <c r="G77" s="16"/>
      <c r="H77" s="16"/>
      <c r="J77" s="1"/>
      <c r="K77" s="1"/>
      <c r="L77" s="1"/>
    </row>
    <row r="78" spans="2:15" x14ac:dyDescent="0.2">
      <c r="B78" s="33" t="s">
        <v>5</v>
      </c>
      <c r="C78" s="15" t="s">
        <v>150</v>
      </c>
      <c r="D78" s="35" t="s">
        <v>151</v>
      </c>
      <c r="E78" s="16"/>
      <c r="F78" s="16"/>
      <c r="G78" s="16"/>
      <c r="H78" s="16"/>
      <c r="J78" s="1"/>
      <c r="K78" s="1"/>
      <c r="L78" s="1"/>
    </row>
    <row r="79" spans="2:15" s="90" customFormat="1" x14ac:dyDescent="0.2">
      <c r="B79" s="94" t="s">
        <v>503</v>
      </c>
      <c r="C79" s="95" t="s">
        <v>152</v>
      </c>
      <c r="D79" s="12" t="s">
        <v>153</v>
      </c>
      <c r="E79" s="96">
        <f>SUM(E80:E83)</f>
        <v>0</v>
      </c>
      <c r="F79" s="96">
        <f t="shared" ref="F79:G79" si="42">SUM(F80:F83)</f>
        <v>0</v>
      </c>
      <c r="G79" s="96">
        <f t="shared" si="42"/>
        <v>0</v>
      </c>
      <c r="H79" s="96">
        <f t="shared" ref="H79" si="43">SUM(H80:H83)</f>
        <v>0</v>
      </c>
      <c r="I79" s="1"/>
      <c r="J79" s="1"/>
      <c r="K79" s="1"/>
      <c r="L79" s="1"/>
      <c r="M79" s="1"/>
      <c r="N79" s="1"/>
      <c r="O79" s="1"/>
    </row>
    <row r="80" spans="2:15" x14ac:dyDescent="0.2">
      <c r="B80" s="14" t="s">
        <v>504</v>
      </c>
      <c r="C80" s="15" t="s">
        <v>154</v>
      </c>
      <c r="D80" s="35" t="s">
        <v>155</v>
      </c>
      <c r="E80" s="16"/>
      <c r="F80" s="16"/>
      <c r="G80" s="16"/>
      <c r="H80" s="16"/>
      <c r="J80" s="1"/>
      <c r="K80" s="1"/>
      <c r="L80" s="1"/>
    </row>
    <row r="81" spans="2:12" x14ac:dyDescent="0.2">
      <c r="B81" s="33" t="s">
        <v>5</v>
      </c>
      <c r="C81" s="15" t="s">
        <v>156</v>
      </c>
      <c r="D81" s="35" t="s">
        <v>157</v>
      </c>
      <c r="E81" s="16"/>
      <c r="F81" s="16"/>
      <c r="G81" s="16"/>
      <c r="H81" s="16"/>
      <c r="J81" s="1"/>
      <c r="K81" s="1"/>
      <c r="L81" s="1"/>
    </row>
    <row r="82" spans="2:12" x14ac:dyDescent="0.2">
      <c r="B82" s="33" t="s">
        <v>6</v>
      </c>
      <c r="C82" s="15" t="s">
        <v>158</v>
      </c>
      <c r="D82" s="35" t="s">
        <v>159</v>
      </c>
      <c r="E82" s="16"/>
      <c r="F82" s="16"/>
      <c r="G82" s="16"/>
      <c r="H82" s="16"/>
      <c r="J82" s="1"/>
      <c r="K82" s="1"/>
      <c r="L82" s="1"/>
    </row>
    <row r="83" spans="2:12" x14ac:dyDescent="0.2">
      <c r="B83" s="33" t="s">
        <v>7</v>
      </c>
      <c r="C83" s="15" t="s">
        <v>160</v>
      </c>
      <c r="D83" s="35" t="s">
        <v>161</v>
      </c>
      <c r="E83" s="16"/>
      <c r="F83" s="16"/>
      <c r="G83" s="16"/>
      <c r="H83" s="16"/>
      <c r="J83" s="1"/>
      <c r="K83" s="1"/>
      <c r="L83" s="1"/>
    </row>
    <row r="84" spans="2:12" ht="13.5" thickBot="1" x14ac:dyDescent="0.25">
      <c r="B84" s="17"/>
      <c r="C84" s="18" t="s">
        <v>162</v>
      </c>
      <c r="D84" s="36" t="s">
        <v>163</v>
      </c>
      <c r="E84" s="19">
        <f>SUM(E6:E83)</f>
        <v>0</v>
      </c>
      <c r="F84" s="19">
        <f t="shared" ref="F84:G84" si="44">SUM(F6:F83)</f>
        <v>0</v>
      </c>
      <c r="G84" s="19">
        <f t="shared" si="44"/>
        <v>0</v>
      </c>
      <c r="H84" s="19">
        <f t="shared" ref="H84" si="45">SUM(H6:H83)</f>
        <v>0</v>
      </c>
      <c r="J84" s="1"/>
      <c r="K84" s="1"/>
      <c r="L84" s="1"/>
    </row>
  </sheetData>
  <mergeCells count="6">
    <mergeCell ref="M2:M4"/>
    <mergeCell ref="N2:N4"/>
    <mergeCell ref="H2:H4"/>
    <mergeCell ref="E2:E4"/>
    <mergeCell ref="F2:F4"/>
    <mergeCell ref="G2:G4"/>
  </mergeCells>
  <phoneticPr fontId="8" type="noConversion"/>
  <dataValidations count="4">
    <dataValidation showInputMessage="1" showErrorMessage="1" sqref="E5:H5 E65451:H65451 E130987:H130987 E196523:H196523 E262059:H262059 E327595:H327595 E393131:H393131 E458667:H458667 E524203:H524203 E589739:H589739 E655275:H655275 E720811:H720811 E786347:H786347 E851883:H851883 E917419:H917419 E982955:H982955 M982955:N982955 M917419:N917419 M851883:N851883 M786347:N786347 M720811:N720811 M655275:N655275 M589739:N589739 M524203:N524203 M458667:N458667 M393131:N393131 M327595:N327595 M262059:N262059 M196523:N196523 M130987:N130987 M65451:N65451" xr:uid="{03FAF2EA-4844-471A-8C9A-828DEF049D72}"/>
    <dataValidation type="whole" operator="greaterThanOrEqual" allowBlank="1" showInputMessage="1" showErrorMessage="1" sqref="E982952:H982952 E65448:H65448 E130984:H130984 E196520:H196520 E262056:H262056 E327592:H327592 E393128:H393128 E458664:H458664 E524200:H524200 E589736:H589736 E655272:H655272 E720808:H720808 E786344:H786344 E851880:H851880 E917416:H917416 M917416:N917416 M851880:N851880 M786344:N786344 M720808:N720808 M655272:N655272 M589736:N589736 M524200:N524200 M458664:N458664 M393128:N393128 M327592:N327592 M262056:N262056 M196520:N196520 M130984:N130984 M65448:N65448 M982952:N982952" xr:uid="{255502C5-60DA-447F-A097-568F7F6FEBA6}">
      <formula1>1990</formula1>
    </dataValidation>
    <dataValidation type="whole" showInputMessage="1" showErrorMessage="1" errorTitle="Chyba!" error="Zadajte číslo mesiaca v rozmedzí 1 až 12." sqref="E982953:H982953 E65449:H65449 E130985:H130985 E196521:H196521 E262057:H262057 E327593:H327593 E393129:H393129 E458665:H458665 E524201:H524201 E589737:H589737 E655273:H655273 E720809:H720809 E786345:H786345 E851881:H851881 E917417:H917417 G3 M3 M917417:N917417 M851881:N851881 M786345:N786345 M720809:N720809 M655273:N655273 M589737:N589737 M524201:N524201 M458665:N458665 M393129:N393129 M327593:N327593 M262057:N262057 M196521:N196521 M130985:N130985 M65449:N65449 M982953:N982953" xr:uid="{3B735DEB-38FF-48D5-9033-CE8B055D4D35}">
      <formula1>1</formula1>
      <formula2>12</formula2>
    </dataValidation>
    <dataValidation type="whole" operator="greaterThan" allowBlank="1" showInputMessage="1" showErrorMessage="1" errorTitle="Chyba!" error="Zadajte platné číslo." sqref="E27:H34 E65473:H65480 E131009:H131016 E196545:H196552 E262081:H262088 E327617:H327624 E393153:H393160 E458689:H458696 E524225:H524232 E589761:H589768 E655297:H655304 E720833:H720840 E786369:H786376 E851905:H851912 E917441:H917448 E982977:H982984 E37:H42 E65483:H65488 E131019:H131024 E196555:H196560 E262091:H262096 E327627:H327632 E393163:H393168 E458699:H458704 E524235:H524240 E589771:H589776 E655307:H655312 E720843:H720848 E786379:H786384 E851915:H851920 E917451:H917456 E982987:H982992 M62:N65 E65589:H65592 E131125:H131128 E196661:H196664 E262197:H262200 E327733:H327736 E393269:H393272 E458805:H458808 E524341:H524344 E589877:H589880 E655413:H655416 E720949:H720952 E786485:H786488 E852021:H852024 E917557:H917560 E983093:H983096 E61:H65 E65507:H65511 E131043:H131047 E196579:H196583 E262115:H262119 E327651:H327655 E393187:H393191 E458723:H458727 E524259:H524263 E589795:H589799 E655331:H655335 E720867:H720871 E786403:H786407 E851939:H851943 E917475:H917479 E983011:H983015 E67:H70 E65513:H65516 E131049:H131052 E196585:H196588 E262121:H262124 E327657:H327660 E393193:H393196 E458729:H458732 E524265:H524268 E589801:H589804 E655337:H655340 E720873:H720876 E786409:H786412 E851945:H851948 E917481:H917484 E983017:H983020 M9:N12 E65536:H65539 E131072:H131075 E196608:H196611 E262144:H262147 E327680:H327683 E393216:H393219 E458752:H458755 E524288:H524291 E589824:H589827 E655360:H655363 E720896:H720899 E786432:H786435 E851968:H851971 E917504:H917507 E983040:H983043 E52:H59 E65498:H65505 E131034:H131041 E196570:H196577 E262106:H262113 E327642:H327649 E393178:H393185 E458714:H458721 E524250:H524257 E589786:H589793 E655322:H655329 E720858:H720865 E786394:H786401 E851930:H851937 E917466:H917473 E983002:H983009 M21:N23 E65548:H65550 E131084:H131086 E196620:H196622 E262156:H262158 E327692:H327694 E393228:H393230 E458764:H458766 E524300:H524302 E589836:H589838 E655372:H655374 E720908:H720910 E786444:H786446 E851980:H851982 E917516:H917518 E983052:H983054 M25:N26 E65552:H65553 E131088:H131089 E196624:H196625 E262160:H262161 E327696:H327697 E393232:H393233 E458768:H458769 E524304:H524305 E589840:H589841 E655376:H655377 E720912:H720913 E786448:H786449 E851984:H851985 E917520:H917521 E983056:H983057 M14:N19 E65541:H65546 E131077:H131082 E196613:H196618 E262149:H262154 E327685:H327690 E393221:H393226 E458757:H458762 E524293:H524298 E589829:H589834 E655365:H655370 E720901:H720906 E786437:H786442 E851973:H851978 E917509:H917514 E983045:H983050 M30:N33 E65557:H65560 E131093:H131096 E196629:H196632 E262165:H262168 E327701:H327704 E393237:H393240 E458773:H458776 E524309:H524312 E589845:H589848 E655381:H655384 E720917:H720920 E786453:H786456 E851989:H851992 E917525:H917528 E983061:H983064 M35:N45 E65562:H65572 E131098:H131108 E196634:H196644 E262170:H262180 E327706:H327716 E393242:H393252 E458778:H458788 E524314:H524324 E589850:H589860 E655386:H655396 E720922:H720932 E786458:H786468 E851994:H852004 E917530:H917540 E983066:H983076 M47:N56 E65574:H65583 E131110:H131119 E196646:H196655 E262182:H262191 E327718:H327727 E393254:H393263 E458790:H458799 E524326:H524335 E589862:H589871 E655398:H655407 E720934:H720943 E786470:H786479 E852006:H852015 E917542:H917551 E983078:H983087 M58:N60 E65585:H65587 E131121:H131123 E196657:H196659 E262193:H262195 E327729:H327731 E393265:H393267 E458801:H458803 E524337:H524339 E589873:H589875 E655409:H655411 E720945:H720947 E786481:H786483 E852017:H852019 E917553:H917555 E983089:H983091 E9:H15 E65455:H65461 E130991:H130997 E196527:H196533 E262063:H262069 E327599:H327605 E393135:H393141 E458671:H458677 E524207:H524213 E589743:H589749 E655279:H655285 E720815:H720821 E786351:H786357 E851887:H851893 E917423:H917429 E982959:H982965 E17:H25 E65463:H65471 E130999:H131007 E196535:H196543 E262071:H262079 E327607:H327615 E393143:H393151 E458679:H458687 E524215:H524223 E589751:H589759 E655287:H655295 E720823:H720831 E786359:H786367 E851895:H851903 E917431:H917439 E982967:H982975 E44:H50 E65490:H65496 E131026:H131032 E196562:H196568 E262098:H262104 E327634:H327640 E393170:H393176 E458706:H458712 E524242:H524248 E589778:H589784 E655314:H655320 E720850:H720856 E786386:H786392 E851922:H851928 E917458:H917464 E982994:H983000 M982994:N983000 M917458:N917464 M851922:N851928 M786386:N786392 M720850:N720856 M655314:N655320 M589778:N589784 M524242:N524248 M458706:N458712 M393170:N393176 M327634:N327640 M262098:N262104 M196562:N196568 M131026:N131032 M65490:N65496 M982967:N982975 M917431:N917439 M851895:N851903 M786359:N786367 M720823:N720831 M655287:N655295 M589751:N589759 M524215:N524223 M458679:N458687 M393143:N393151 M327607:N327615 M262071:N262079 M196535:N196543 M130999:N131007 M65463:N65471 M982959:N982965 M917423:N917429 M851887:N851893 M786351:N786357 M720815:N720821 M655279:N655285 M589743:N589749 M524207:N524213 M458671:N458677 M393135:N393141 M327599:N327605 M262063:N262069 M196527:N196533 M130991:N130997 M65455:N65461 M983089:N983091 M917553:N917555 M852017:N852019 M786481:N786483 M720945:N720947 M655409:N655411 M589873:N589875 M524337:N524339 M458801:N458803 M393265:N393267 M327729:N327731 M262193:N262195 M196657:N196659 M131121:N131123 M65585:N65587 M589761:N589768 M983078:N983087 M917542:N917551 M852006:N852015 M786470:N786479 M720934:N720943 M655398:N655407 M589862:N589871 M524326:N524335 M458790:N458799 M393254:N393263 M327718:N327727 M262182:N262191 M196646:N196655 M131110:N131119 M65574:N65583 M524225:N524232 M983066:N983076 M917530:N917540 M851994:N852004 M786458:N786468 M720922:N720932 M655386:N655396 M589850:N589860 M524314:N524324 M458778:N458788 M393242:N393252 M327706:N327716 M262170:N262180 M196634:N196644 M131098:N131108 M65562:N65572 M458689:N458696 M983061:N983064 M917525:N917528 M851989:N851992 M786453:N786456 M720917:N720920 M655381:N655384 M589845:N589848 M524309:N524312 M458773:N458776 M393237:N393240 M327701:N327704 M262165:N262168 M196629:N196632 M131093:N131096 M65557:N65560 M393153:N393160 M983045:N983050 M917509:N917514 M851973:N851978 M786437:N786442 M720901:N720906 M655365:N655370 M589829:N589834 M524293:N524298 M458757:N458762 M393221:N393226 M327685:N327690 M262149:N262154 M196613:N196618 M131077:N131082 M65541:N65546 M327617:N327624 M983056:N983057 M917520:N917521 M851984:N851985 M786448:N786449 M720912:N720913 M655376:N655377 M589840:N589841 M524304:N524305 M458768:N458769 M393232:N393233 M327696:N327697 M262160:N262161 M196624:N196625 M131088:N131089 M65552:N65553 M262081:N262088 M983052:N983054 M917516:N917518 M851980:N851982 M786444:N786446 M720908:N720910 M655372:N655374 M589836:N589838 M524300:N524302 M458764:N458766 M393228:N393230 M327692:N327694 M262156:N262158 M196620:N196622 M131084:N131086 M65548:N65550 M196545:N196552 M983002:N983009 M917466:N917473 M851930:N851937 M786394:N786401 M720858:N720865 M655322:N655329 M589786:N589793 M524250:N524257 M458714:N458721 M393178:N393185 M327642:N327649 M262106:N262113 M196570:N196577 M131034:N131041 M65498:N65505 M983040:N983043 M917504:N917507 M851968:N851971 M786432:N786435 M720896:N720899 M655360:N655363 M589824:N589827 M524288:N524291 M458752:N458755 M393216:N393219 M327680:N327683 M262144:N262147 M196608:N196611 M131072:N131075 M65536:N65539 M131009:N131016 M983017:N983020 M917481:N917484 M851945:N851948 M786409:N786412 M720873:N720876 M655337:N655340 M589801:N589804 M524265:N524268 M458729:N458732 M393193:N393196 M327657:N327660 M262121:N262124 M196585:N196588 M131049:N131052 M65513:N65516 M983011:N983015 M917475:N917479 M851939:N851943 M786403:N786407 M720867:N720871 M655331:N655335 M589795:N589799 M524259:N524263 M458723:N458727 M393187:N393191 M327651:N327655 M262115:N262119 M196579:N196583 M131043:N131047 M65507:N65511 M983093:N983096 M917557:N917560 M852021:N852024 M786485:N786488 M720949:N720952 M655413:N655416 M589877:N589880 M524341:N524344 M458805:N458808 M393269:N393272 M327733:N327736 M262197:N262200 M196661:N196664 M131125:N131128 M65589:N65592 M65473:N65480 M982987:N982992 M917451:N917456 M851915:N851920 M786379:N786384 M720843:N720848 M655307:N655312 M589771:N589776 M524235:N524240 M458699:N458704 M393163:N393168 M327627:N327632 M262091:N262096 M196555:N196560 M131019:N131024 M65483:N65488 M982977:N982984 M917441:N917448 M851905:N851912 M786369:N786376 M720833:N720840 M655297:N655304" xr:uid="{BE48F4AD-57A2-4E97-ACDA-4A851E8A9B9B}">
      <formula1>-1000000000000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98FA1-610A-4700-A212-110CA0E39211}">
  <dimension ref="B1:F69"/>
  <sheetViews>
    <sheetView showGridLines="0" workbookViewId="0">
      <pane ySplit="5" topLeftCell="A6" activePane="bottomLeft" state="frozen"/>
      <selection pane="bottomLeft" activeCell="C2" sqref="C2"/>
    </sheetView>
  </sheetViews>
  <sheetFormatPr defaultRowHeight="12.75" x14ac:dyDescent="0.2"/>
  <cols>
    <col min="1" max="1" width="3.33203125" style="1" customWidth="1"/>
    <col min="2" max="2" width="6.6640625" style="28" customWidth="1"/>
    <col min="3" max="3" width="103.6640625" style="20" customWidth="1"/>
    <col min="4" max="4" width="7.6640625" style="37" customWidth="1"/>
    <col min="5" max="6" width="18.33203125" style="1" customWidth="1"/>
    <col min="7" max="16384" width="9.33203125" style="1"/>
  </cols>
  <sheetData>
    <row r="1" spans="2:6" ht="23.25" thickBot="1" x14ac:dyDescent="0.25">
      <c r="B1" s="51" t="s">
        <v>519</v>
      </c>
      <c r="C1" s="1"/>
      <c r="D1" s="45"/>
      <c r="E1" s="3"/>
    </row>
    <row r="2" spans="2:6" x14ac:dyDescent="0.2">
      <c r="B2" s="29"/>
      <c r="C2" s="52" t="s">
        <v>567</v>
      </c>
      <c r="D2" s="46"/>
      <c r="E2" s="109" t="s">
        <v>522</v>
      </c>
      <c r="F2" s="110"/>
    </row>
    <row r="3" spans="2:6" ht="20.25" customHeight="1" x14ac:dyDescent="0.2">
      <c r="B3" s="55"/>
      <c r="C3" s="56" t="s">
        <v>521</v>
      </c>
      <c r="D3" s="57"/>
      <c r="E3" s="113" t="s">
        <v>523</v>
      </c>
      <c r="F3" s="111" t="s">
        <v>478</v>
      </c>
    </row>
    <row r="4" spans="2:6" ht="20.25" customHeight="1" thickBot="1" x14ac:dyDescent="0.25">
      <c r="B4" s="53" t="s">
        <v>3</v>
      </c>
      <c r="C4" s="54" t="s">
        <v>4</v>
      </c>
      <c r="D4" s="54" t="s">
        <v>8</v>
      </c>
      <c r="E4" s="107"/>
      <c r="F4" s="112"/>
    </row>
    <row r="5" spans="2:6" ht="23.25" thickBot="1" x14ac:dyDescent="0.25">
      <c r="B5" s="49" t="s">
        <v>476</v>
      </c>
      <c r="C5" s="40" t="s">
        <v>520</v>
      </c>
      <c r="D5" s="48" t="s">
        <v>477</v>
      </c>
      <c r="E5" s="9" t="s">
        <v>11</v>
      </c>
      <c r="F5" s="9" t="s">
        <v>11</v>
      </c>
    </row>
    <row r="6" spans="2:6" x14ac:dyDescent="0.2">
      <c r="B6" s="50" t="s">
        <v>524</v>
      </c>
      <c r="C6" s="41" t="s">
        <v>299</v>
      </c>
      <c r="D6" s="47" t="s">
        <v>300</v>
      </c>
      <c r="E6" s="42"/>
      <c r="F6" s="42"/>
    </row>
    <row r="7" spans="2:6" s="90" customFormat="1" x14ac:dyDescent="0.2">
      <c r="B7" s="101" t="s">
        <v>525</v>
      </c>
      <c r="C7" s="95" t="s">
        <v>301</v>
      </c>
      <c r="D7" s="12" t="s">
        <v>302</v>
      </c>
      <c r="E7" s="96">
        <f>SUM(E8:E14)</f>
        <v>0</v>
      </c>
      <c r="F7" s="96">
        <f t="shared" ref="F7" si="0">SUM(F8:F14)</f>
        <v>0</v>
      </c>
    </row>
    <row r="8" spans="2:6" x14ac:dyDescent="0.2">
      <c r="B8" s="31" t="s">
        <v>526</v>
      </c>
      <c r="C8" s="15" t="s">
        <v>303</v>
      </c>
      <c r="D8" s="35" t="s">
        <v>304</v>
      </c>
      <c r="E8" s="16"/>
      <c r="F8" s="16"/>
    </row>
    <row r="9" spans="2:6" x14ac:dyDescent="0.2">
      <c r="B9" s="31" t="s">
        <v>527</v>
      </c>
      <c r="C9" s="15" t="s">
        <v>305</v>
      </c>
      <c r="D9" s="35" t="s">
        <v>306</v>
      </c>
      <c r="E9" s="16"/>
      <c r="F9" s="16"/>
    </row>
    <row r="10" spans="2:6" x14ac:dyDescent="0.2">
      <c r="B10" s="31" t="s">
        <v>528</v>
      </c>
      <c r="C10" s="15" t="s">
        <v>307</v>
      </c>
      <c r="D10" s="35" t="s">
        <v>308</v>
      </c>
      <c r="E10" s="16"/>
      <c r="F10" s="16"/>
    </row>
    <row r="11" spans="2:6" x14ac:dyDescent="0.2">
      <c r="B11" s="31" t="s">
        <v>529</v>
      </c>
      <c r="C11" s="15" t="s">
        <v>309</v>
      </c>
      <c r="D11" s="35" t="s">
        <v>310</v>
      </c>
      <c r="E11" s="16"/>
      <c r="F11" s="16"/>
    </row>
    <row r="12" spans="2:6" x14ac:dyDescent="0.2">
      <c r="B12" s="31" t="s">
        <v>530</v>
      </c>
      <c r="C12" s="15" t="s">
        <v>311</v>
      </c>
      <c r="D12" s="35" t="s">
        <v>312</v>
      </c>
      <c r="E12" s="16"/>
      <c r="F12" s="16"/>
    </row>
    <row r="13" spans="2:6" x14ac:dyDescent="0.2">
      <c r="B13" s="31" t="s">
        <v>531</v>
      </c>
      <c r="C13" s="15" t="s">
        <v>313</v>
      </c>
      <c r="D13" s="35" t="s">
        <v>314</v>
      </c>
      <c r="E13" s="16"/>
      <c r="F13" s="16"/>
    </row>
    <row r="14" spans="2:6" x14ac:dyDescent="0.2">
      <c r="B14" s="31" t="s">
        <v>532</v>
      </c>
      <c r="C14" s="15" t="s">
        <v>315</v>
      </c>
      <c r="D14" s="35" t="s">
        <v>316</v>
      </c>
      <c r="E14" s="16"/>
      <c r="F14" s="16"/>
    </row>
    <row r="15" spans="2:6" s="90" customFormat="1" x14ac:dyDescent="0.2">
      <c r="B15" s="101" t="s">
        <v>525</v>
      </c>
      <c r="C15" s="95" t="s">
        <v>317</v>
      </c>
      <c r="D15" s="12" t="s">
        <v>318</v>
      </c>
      <c r="E15" s="96">
        <f>E16+E17+E18+E19+E20+E25+E26+E29+E30+E31</f>
        <v>0</v>
      </c>
      <c r="F15" s="96">
        <f t="shared" ref="F15" si="1">F16+F17+F18+F19+F20+F25+F26+F29+F30+F31</f>
        <v>0</v>
      </c>
    </row>
    <row r="16" spans="2:6" x14ac:dyDescent="0.2">
      <c r="B16" s="31" t="s">
        <v>469</v>
      </c>
      <c r="C16" s="15" t="s">
        <v>319</v>
      </c>
      <c r="D16" s="35" t="s">
        <v>320</v>
      </c>
      <c r="E16" s="16"/>
      <c r="F16" s="16"/>
    </row>
    <row r="17" spans="2:6" x14ac:dyDescent="0.2">
      <c r="B17" s="31" t="s">
        <v>489</v>
      </c>
      <c r="C17" s="15" t="s">
        <v>321</v>
      </c>
      <c r="D17" s="35" t="s">
        <v>322</v>
      </c>
      <c r="E17" s="16"/>
      <c r="F17" s="16"/>
    </row>
    <row r="18" spans="2:6" x14ac:dyDescent="0.2">
      <c r="B18" s="31" t="s">
        <v>503</v>
      </c>
      <c r="C18" s="15" t="s">
        <v>323</v>
      </c>
      <c r="D18" s="35" t="s">
        <v>324</v>
      </c>
      <c r="E18" s="16"/>
      <c r="F18" s="16"/>
    </row>
    <row r="19" spans="2:6" x14ac:dyDescent="0.2">
      <c r="B19" s="31" t="s">
        <v>533</v>
      </c>
      <c r="C19" s="15" t="s">
        <v>325</v>
      </c>
      <c r="D19" s="35" t="s">
        <v>326</v>
      </c>
      <c r="E19" s="16"/>
      <c r="F19" s="16"/>
    </row>
    <row r="20" spans="2:6" x14ac:dyDescent="0.2">
      <c r="B20" s="30" t="s">
        <v>534</v>
      </c>
      <c r="C20" s="11" t="s">
        <v>327</v>
      </c>
      <c r="D20" s="34" t="s">
        <v>328</v>
      </c>
      <c r="E20" s="13">
        <f>SUM(E21:E24)</f>
        <v>0</v>
      </c>
      <c r="F20" s="13">
        <f t="shared" ref="F20" si="2">SUM(F21:F24)</f>
        <v>0</v>
      </c>
    </row>
    <row r="21" spans="2:6" x14ac:dyDescent="0.2">
      <c r="B21" s="31" t="s">
        <v>535</v>
      </c>
      <c r="C21" s="15" t="s">
        <v>329</v>
      </c>
      <c r="D21" s="35" t="s">
        <v>330</v>
      </c>
      <c r="E21" s="16"/>
      <c r="F21" s="16"/>
    </row>
    <row r="22" spans="2:6" x14ac:dyDescent="0.2">
      <c r="B22" s="31" t="s">
        <v>536</v>
      </c>
      <c r="C22" s="15" t="s">
        <v>331</v>
      </c>
      <c r="D22" s="35" t="s">
        <v>332</v>
      </c>
      <c r="E22" s="16"/>
      <c r="F22" s="16"/>
    </row>
    <row r="23" spans="2:6" x14ac:dyDescent="0.2">
      <c r="B23" s="31" t="s">
        <v>537</v>
      </c>
      <c r="C23" s="15" t="s">
        <v>333</v>
      </c>
      <c r="D23" s="35" t="s">
        <v>334</v>
      </c>
      <c r="E23" s="16"/>
      <c r="F23" s="16"/>
    </row>
    <row r="24" spans="2:6" x14ac:dyDescent="0.2">
      <c r="B24" s="31" t="s">
        <v>7</v>
      </c>
      <c r="C24" s="15" t="s">
        <v>335</v>
      </c>
      <c r="D24" s="35" t="s">
        <v>336</v>
      </c>
      <c r="E24" s="16"/>
      <c r="F24" s="16"/>
    </row>
    <row r="25" spans="2:6" x14ac:dyDescent="0.2">
      <c r="B25" s="31" t="s">
        <v>540</v>
      </c>
      <c r="C25" s="15" t="s">
        <v>337</v>
      </c>
      <c r="D25" s="35" t="s">
        <v>338</v>
      </c>
      <c r="E25" s="16"/>
      <c r="F25" s="16"/>
    </row>
    <row r="26" spans="2:6" ht="15" customHeight="1" x14ac:dyDescent="0.2">
      <c r="B26" s="30" t="s">
        <v>538</v>
      </c>
      <c r="C26" s="11" t="s">
        <v>339</v>
      </c>
      <c r="D26" s="34" t="s">
        <v>340</v>
      </c>
      <c r="E26" s="13">
        <f>E27+E28</f>
        <v>0</v>
      </c>
      <c r="F26" s="13">
        <f t="shared" ref="F26" si="3">F27+F28</f>
        <v>0</v>
      </c>
    </row>
    <row r="27" spans="2:6" x14ac:dyDescent="0.2">
      <c r="B27" s="31" t="s">
        <v>539</v>
      </c>
      <c r="C27" s="15" t="s">
        <v>341</v>
      </c>
      <c r="D27" s="35" t="s">
        <v>342</v>
      </c>
      <c r="E27" s="16"/>
      <c r="F27" s="16"/>
    </row>
    <row r="28" spans="2:6" x14ac:dyDescent="0.2">
      <c r="B28" s="31" t="s">
        <v>541</v>
      </c>
      <c r="C28" s="15" t="s">
        <v>343</v>
      </c>
      <c r="D28" s="35" t="s">
        <v>344</v>
      </c>
      <c r="E28" s="16"/>
      <c r="F28" s="16"/>
    </row>
    <row r="29" spans="2:6" x14ac:dyDescent="0.2">
      <c r="B29" s="31" t="s">
        <v>542</v>
      </c>
      <c r="C29" s="15" t="s">
        <v>345</v>
      </c>
      <c r="D29" s="35" t="s">
        <v>346</v>
      </c>
      <c r="E29" s="16"/>
      <c r="F29" s="16"/>
    </row>
    <row r="30" spans="2:6" x14ac:dyDescent="0.2">
      <c r="B30" s="31" t="s">
        <v>526</v>
      </c>
      <c r="C30" s="15" t="s">
        <v>347</v>
      </c>
      <c r="D30" s="35" t="s">
        <v>348</v>
      </c>
      <c r="E30" s="16"/>
      <c r="F30" s="16"/>
    </row>
    <row r="31" spans="2:6" x14ac:dyDescent="0.2">
      <c r="B31" s="31" t="s">
        <v>543</v>
      </c>
      <c r="C31" s="15" t="s">
        <v>349</v>
      </c>
      <c r="D31" s="35" t="s">
        <v>350</v>
      </c>
      <c r="E31" s="16"/>
      <c r="F31" s="16"/>
    </row>
    <row r="32" spans="2:6" s="90" customFormat="1" x14ac:dyDescent="0.2">
      <c r="B32" s="101" t="s">
        <v>544</v>
      </c>
      <c r="C32" s="95" t="s">
        <v>351</v>
      </c>
      <c r="D32" s="12" t="s">
        <v>352</v>
      </c>
      <c r="E32" s="96">
        <f>E7-E15</f>
        <v>0</v>
      </c>
      <c r="F32" s="96">
        <f t="shared" ref="F32" si="4">F7-F15</f>
        <v>0</v>
      </c>
    </row>
    <row r="33" spans="2:6" s="90" customFormat="1" x14ac:dyDescent="0.2">
      <c r="B33" s="101" t="s">
        <v>524</v>
      </c>
      <c r="C33" s="95" t="s">
        <v>353</v>
      </c>
      <c r="D33" s="12" t="s">
        <v>354</v>
      </c>
      <c r="E33" s="96">
        <f>(E8+E9+E10+E11+E12)-(E16+E17+E18+E19)</f>
        <v>0</v>
      </c>
      <c r="F33" s="96">
        <f t="shared" ref="F33" si="5">(F8+F9+F10+F11+F12)-(F16+F17+F18+F19)</f>
        <v>0</v>
      </c>
    </row>
    <row r="34" spans="2:6" s="90" customFormat="1" x14ac:dyDescent="0.2">
      <c r="B34" s="101" t="s">
        <v>525</v>
      </c>
      <c r="C34" s="95" t="s">
        <v>355</v>
      </c>
      <c r="D34" s="12" t="s">
        <v>356</v>
      </c>
      <c r="E34" s="96">
        <f>E35+E36+E40+E44+E47+E48+E49</f>
        <v>0</v>
      </c>
      <c r="F34" s="96">
        <f t="shared" ref="F34" si="6">F35+F36+F40+F44+F47+F48+F49</f>
        <v>0</v>
      </c>
    </row>
    <row r="35" spans="2:6" x14ac:dyDescent="0.2">
      <c r="B35" s="31" t="s">
        <v>545</v>
      </c>
      <c r="C35" s="15" t="s">
        <v>357</v>
      </c>
      <c r="D35" s="35" t="s">
        <v>358</v>
      </c>
      <c r="E35" s="16"/>
      <c r="F35" s="16"/>
    </row>
    <row r="36" spans="2:6" x14ac:dyDescent="0.2">
      <c r="B36" s="30" t="s">
        <v>546</v>
      </c>
      <c r="C36" s="11" t="s">
        <v>359</v>
      </c>
      <c r="D36" s="34" t="s">
        <v>360</v>
      </c>
      <c r="E36" s="13">
        <f>SUM(E37:E39)</f>
        <v>0</v>
      </c>
      <c r="F36" s="13">
        <f t="shared" ref="F36" si="7">SUM(F37:F39)</f>
        <v>0</v>
      </c>
    </row>
    <row r="37" spans="2:6" x14ac:dyDescent="0.2">
      <c r="B37" s="31" t="s">
        <v>547</v>
      </c>
      <c r="C37" s="15" t="s">
        <v>361</v>
      </c>
      <c r="D37" s="35" t="s">
        <v>362</v>
      </c>
      <c r="E37" s="16"/>
      <c r="F37" s="16"/>
    </row>
    <row r="38" spans="2:6" ht="25.5" x14ac:dyDescent="0.2">
      <c r="B38" s="31" t="s">
        <v>536</v>
      </c>
      <c r="C38" s="15" t="s">
        <v>363</v>
      </c>
      <c r="D38" s="35" t="s">
        <v>364</v>
      </c>
      <c r="E38" s="16"/>
      <c r="F38" s="16"/>
    </row>
    <row r="39" spans="2:6" x14ac:dyDescent="0.2">
      <c r="B39" s="31" t="s">
        <v>537</v>
      </c>
      <c r="C39" s="15" t="s">
        <v>365</v>
      </c>
      <c r="D39" s="35" t="s">
        <v>366</v>
      </c>
      <c r="E39" s="16"/>
      <c r="F39" s="16"/>
    </row>
    <row r="40" spans="2:6" x14ac:dyDescent="0.2">
      <c r="B40" s="30" t="s">
        <v>548</v>
      </c>
      <c r="C40" s="11" t="s">
        <v>367</v>
      </c>
      <c r="D40" s="34" t="s">
        <v>368</v>
      </c>
      <c r="E40" s="13">
        <f>SUM(E41:E43)</f>
        <v>0</v>
      </c>
      <c r="F40" s="13">
        <f t="shared" ref="F40" si="8">SUM(F41:F43)</f>
        <v>0</v>
      </c>
    </row>
    <row r="41" spans="2:6" x14ac:dyDescent="0.2">
      <c r="B41" s="31" t="s">
        <v>549</v>
      </c>
      <c r="C41" s="15" t="s">
        <v>369</v>
      </c>
      <c r="D41" s="35" t="s">
        <v>370</v>
      </c>
      <c r="E41" s="16"/>
      <c r="F41" s="16"/>
    </row>
    <row r="42" spans="2:6" ht="25.5" x14ac:dyDescent="0.2">
      <c r="B42" s="31" t="s">
        <v>536</v>
      </c>
      <c r="C42" s="15" t="s">
        <v>371</v>
      </c>
      <c r="D42" s="35" t="s">
        <v>372</v>
      </c>
      <c r="E42" s="16"/>
      <c r="F42" s="16"/>
    </row>
    <row r="43" spans="2:6" x14ac:dyDescent="0.2">
      <c r="B43" s="31" t="s">
        <v>537</v>
      </c>
      <c r="C43" s="15" t="s">
        <v>373</v>
      </c>
      <c r="D43" s="35" t="s">
        <v>374</v>
      </c>
      <c r="E43" s="16"/>
      <c r="F43" s="16"/>
    </row>
    <row r="44" spans="2:6" x14ac:dyDescent="0.2">
      <c r="B44" s="30" t="s">
        <v>550</v>
      </c>
      <c r="C44" s="11" t="s">
        <v>375</v>
      </c>
      <c r="D44" s="34" t="s">
        <v>376</v>
      </c>
      <c r="E44" s="13">
        <f>E45+E46</f>
        <v>0</v>
      </c>
      <c r="F44" s="13">
        <f t="shared" ref="F44" si="9">F45+F46</f>
        <v>0</v>
      </c>
    </row>
    <row r="45" spans="2:6" x14ac:dyDescent="0.2">
      <c r="B45" s="31" t="s">
        <v>551</v>
      </c>
      <c r="C45" s="15" t="s">
        <v>377</v>
      </c>
      <c r="D45" s="35" t="s">
        <v>378</v>
      </c>
      <c r="E45" s="16"/>
      <c r="F45" s="16"/>
    </row>
    <row r="46" spans="2:6" x14ac:dyDescent="0.2">
      <c r="B46" s="31" t="s">
        <v>536</v>
      </c>
      <c r="C46" s="15" t="s">
        <v>379</v>
      </c>
      <c r="D46" s="35" t="s">
        <v>380</v>
      </c>
      <c r="E46" s="16"/>
      <c r="F46" s="16"/>
    </row>
    <row r="47" spans="2:6" x14ac:dyDescent="0.2">
      <c r="B47" s="31" t="s">
        <v>552</v>
      </c>
      <c r="C47" s="15" t="s">
        <v>381</v>
      </c>
      <c r="D47" s="35" t="s">
        <v>382</v>
      </c>
      <c r="E47" s="16"/>
      <c r="F47" s="16"/>
    </row>
    <row r="48" spans="2:6" x14ac:dyDescent="0.2">
      <c r="B48" s="31" t="s">
        <v>553</v>
      </c>
      <c r="C48" s="15" t="s">
        <v>383</v>
      </c>
      <c r="D48" s="35" t="s">
        <v>384</v>
      </c>
      <c r="E48" s="16"/>
      <c r="F48" s="16"/>
    </row>
    <row r="49" spans="2:6" x14ac:dyDescent="0.2">
      <c r="B49" s="31" t="s">
        <v>554</v>
      </c>
      <c r="C49" s="15" t="s">
        <v>385</v>
      </c>
      <c r="D49" s="35" t="s">
        <v>386</v>
      </c>
      <c r="E49" s="16"/>
      <c r="F49" s="16"/>
    </row>
    <row r="50" spans="2:6" s="90" customFormat="1" x14ac:dyDescent="0.2">
      <c r="B50" s="101" t="s">
        <v>525</v>
      </c>
      <c r="C50" s="95" t="s">
        <v>387</v>
      </c>
      <c r="D50" s="12" t="s">
        <v>388</v>
      </c>
      <c r="E50" s="96">
        <f>E51+E52+E53+E54+E57+E58+E59</f>
        <v>0</v>
      </c>
      <c r="F50" s="96">
        <f t="shared" ref="F50" si="10">F51+F52+F53+F54+F57+F58+F59</f>
        <v>0</v>
      </c>
    </row>
    <row r="51" spans="2:6" x14ac:dyDescent="0.2">
      <c r="B51" s="31" t="s">
        <v>555</v>
      </c>
      <c r="C51" s="15" t="s">
        <v>389</v>
      </c>
      <c r="D51" s="35" t="s">
        <v>390</v>
      </c>
      <c r="E51" s="16"/>
      <c r="F51" s="16"/>
    </row>
    <row r="52" spans="2:6" x14ac:dyDescent="0.2">
      <c r="B52" s="31" t="s">
        <v>556</v>
      </c>
      <c r="C52" s="15" t="s">
        <v>391</v>
      </c>
      <c r="D52" s="35" t="s">
        <v>392</v>
      </c>
      <c r="E52" s="16"/>
      <c r="F52" s="16"/>
    </row>
    <row r="53" spans="2:6" x14ac:dyDescent="0.2">
      <c r="B53" s="31" t="s">
        <v>557</v>
      </c>
      <c r="C53" s="15" t="s">
        <v>393</v>
      </c>
      <c r="D53" s="35" t="s">
        <v>394</v>
      </c>
      <c r="E53" s="16"/>
      <c r="F53" s="16"/>
    </row>
    <row r="54" spans="2:6" x14ac:dyDescent="0.2">
      <c r="B54" s="30" t="s">
        <v>558</v>
      </c>
      <c r="C54" s="11" t="s">
        <v>395</v>
      </c>
      <c r="D54" s="34" t="s">
        <v>396</v>
      </c>
      <c r="E54" s="13">
        <f>E55+E56</f>
        <v>0</v>
      </c>
      <c r="F54" s="13">
        <f t="shared" ref="F54" si="11">F55+F56</f>
        <v>0</v>
      </c>
    </row>
    <row r="55" spans="2:6" x14ac:dyDescent="0.2">
      <c r="B55" s="31" t="s">
        <v>559</v>
      </c>
      <c r="C55" s="15" t="s">
        <v>397</v>
      </c>
      <c r="D55" s="35" t="s">
        <v>398</v>
      </c>
      <c r="E55" s="16"/>
      <c r="F55" s="16"/>
    </row>
    <row r="56" spans="2:6" x14ac:dyDescent="0.2">
      <c r="B56" s="31" t="s">
        <v>536</v>
      </c>
      <c r="C56" s="15" t="s">
        <v>399</v>
      </c>
      <c r="D56" s="35" t="s">
        <v>400</v>
      </c>
      <c r="E56" s="16"/>
      <c r="F56" s="16"/>
    </row>
    <row r="57" spans="2:6" x14ac:dyDescent="0.2">
      <c r="B57" s="31" t="s">
        <v>560</v>
      </c>
      <c r="C57" s="15" t="s">
        <v>401</v>
      </c>
      <c r="D57" s="35" t="s">
        <v>402</v>
      </c>
      <c r="E57" s="16"/>
      <c r="F57" s="16"/>
    </row>
    <row r="58" spans="2:6" x14ac:dyDescent="0.2">
      <c r="B58" s="31" t="s">
        <v>561</v>
      </c>
      <c r="C58" s="15" t="s">
        <v>403</v>
      </c>
      <c r="D58" s="35" t="s">
        <v>404</v>
      </c>
      <c r="E58" s="16"/>
      <c r="F58" s="16"/>
    </row>
    <row r="59" spans="2:6" x14ac:dyDescent="0.2">
      <c r="B59" s="31" t="s">
        <v>562</v>
      </c>
      <c r="C59" s="15" t="s">
        <v>405</v>
      </c>
      <c r="D59" s="35" t="s">
        <v>406</v>
      </c>
      <c r="E59" s="16"/>
      <c r="F59" s="16"/>
    </row>
    <row r="60" spans="2:6" s="90" customFormat="1" x14ac:dyDescent="0.2">
      <c r="B60" s="101" t="s">
        <v>544</v>
      </c>
      <c r="C60" s="95" t="s">
        <v>407</v>
      </c>
      <c r="D60" s="12" t="s">
        <v>408</v>
      </c>
      <c r="E60" s="96">
        <f>E34-E50</f>
        <v>0</v>
      </c>
      <c r="F60" s="96">
        <f t="shared" ref="F60" si="12">F34-F50</f>
        <v>0</v>
      </c>
    </row>
    <row r="61" spans="2:6" s="90" customFormat="1" x14ac:dyDescent="0.2">
      <c r="B61" s="101" t="s">
        <v>563</v>
      </c>
      <c r="C61" s="95" t="s">
        <v>409</v>
      </c>
      <c r="D61" s="12" t="s">
        <v>410</v>
      </c>
      <c r="E61" s="96">
        <f>E32+E60</f>
        <v>0</v>
      </c>
      <c r="F61" s="96">
        <f t="shared" ref="F61" si="13">F32+F60</f>
        <v>0</v>
      </c>
    </row>
    <row r="62" spans="2:6" s="90" customFormat="1" x14ac:dyDescent="0.2">
      <c r="B62" s="101" t="s">
        <v>564</v>
      </c>
      <c r="C62" s="95" t="s">
        <v>411</v>
      </c>
      <c r="D62" s="12" t="s">
        <v>412</v>
      </c>
      <c r="E62" s="96">
        <f>E63+E64</f>
        <v>0</v>
      </c>
      <c r="F62" s="96">
        <f t="shared" ref="F62" si="14">F63+F64</f>
        <v>0</v>
      </c>
    </row>
    <row r="63" spans="2:6" x14ac:dyDescent="0.2">
      <c r="B63" s="31" t="s">
        <v>565</v>
      </c>
      <c r="C63" s="15" t="s">
        <v>413</v>
      </c>
      <c r="D63" s="35" t="s">
        <v>414</v>
      </c>
      <c r="E63" s="16"/>
      <c r="F63" s="16"/>
    </row>
    <row r="64" spans="2:6" x14ac:dyDescent="0.2">
      <c r="B64" s="31" t="s">
        <v>536</v>
      </c>
      <c r="C64" s="15" t="s">
        <v>415</v>
      </c>
      <c r="D64" s="35" t="s">
        <v>416</v>
      </c>
      <c r="E64" s="16"/>
      <c r="F64" s="16"/>
    </row>
    <row r="65" spans="2:6" x14ac:dyDescent="0.2">
      <c r="B65" s="31" t="s">
        <v>566</v>
      </c>
      <c r="C65" s="15" t="s">
        <v>417</v>
      </c>
      <c r="D65" s="35" t="s">
        <v>418</v>
      </c>
      <c r="E65" s="16"/>
      <c r="F65" s="16"/>
    </row>
    <row r="66" spans="2:6" s="90" customFormat="1" x14ac:dyDescent="0.2">
      <c r="B66" s="101" t="s">
        <v>563</v>
      </c>
      <c r="C66" s="95" t="s">
        <v>419</v>
      </c>
      <c r="D66" s="12" t="s">
        <v>420</v>
      </c>
      <c r="E66" s="96">
        <f>E61-E62-E65</f>
        <v>0</v>
      </c>
      <c r="F66" s="96">
        <f t="shared" ref="F66" si="15">F61-F62-F65</f>
        <v>0</v>
      </c>
    </row>
    <row r="67" spans="2:6" ht="13.5" thickBot="1" x14ac:dyDescent="0.25">
      <c r="B67" s="32"/>
      <c r="C67" s="18" t="s">
        <v>421</v>
      </c>
      <c r="D67" s="36" t="s">
        <v>422</v>
      </c>
      <c r="E67" s="19">
        <f>SUM(E6:E66)</f>
        <v>0</v>
      </c>
      <c r="F67" s="19">
        <f t="shared" ref="F67" si="16">SUM(F6:F66)</f>
        <v>0</v>
      </c>
    </row>
    <row r="69" spans="2:6" x14ac:dyDescent="0.2">
      <c r="E69" s="43">
        <v>0</v>
      </c>
      <c r="F69" s="43">
        <v>0</v>
      </c>
    </row>
  </sheetData>
  <mergeCells count="3">
    <mergeCell ref="E2:F2"/>
    <mergeCell ref="F3:F4"/>
    <mergeCell ref="E3:E4"/>
  </mergeCells>
  <dataValidations count="3">
    <dataValidation showInputMessage="1" showErrorMessage="1" sqref="E5:F5 E65541:F65541 E131077:F131077 E196613:F196613 E262149:F262149 E327685:F327685 E393221:F393221 E458757:F458757 E524293:F524293 E589829:F589829 E655365:F655365 E720901:F720901 E786437:F786437 E851973:F851973 E917509:F917509 E983045:F983045" xr:uid="{CCFD658A-7E37-4A9E-8F1D-EAB2042B92BE}"/>
    <dataValidation type="whole" operator="greaterThan" allowBlank="1" showInputMessage="1" showErrorMessage="1" errorTitle="Chyba!" error="Zadajte platné číslo." sqref="E57:F59 E65593:F65595 E131129:F131131 E196665:F196667 E262201:F262203 E327737:F327739 E393273:F393275 E458809:F458811 E524345:F524347 E589881:F589883 E655417:F655419 E720953:F720955 E786489:F786491 E852025:F852027 E917561:F917563 E983097:F983099 E10:F12 E65546:F65548 E131082:F131084 E196618:F196620 E262154:F262156 E327690:F327692 E393226:F393228 E458762:F458764 E524298:F524300 E589834:F589836 E655370:F655372 E720906:F720908 E786442:F786444 E851978:F851980 E917514:F917516 E983050:F983052 E6:F7 E65542:F65543 E131078:F131079 E196614:F196615 E262150:F262151 E327686:F327687 E393222:F393223 E458758:F458759 E524294:F524295 E589830:F589831 E655366:F655367 E720902:F720903 E786438:F786439 E851974:F851975 E917510:F917511 E983046:F983047 E14:F15 E65550:F65551 E131086:F131087 E196622:F196623 E262158:F262159 E327694:F327695 E393230:F393231 E458766:F458767 E524302:F524303 E589838:F589839 E655374:F655375 E720910:F720911 E786446:F786447 E851982:F851983 E917518:F917519 E983054:F983055 E18:F30 E65554:F65566 E131090:F131102 E196626:F196638 E262162:F262174 E327698:F327710 E393234:F393246 E458770:F458782 E524306:F524318 E589842:F589854 E655378:F655390 E720914:F720926 E786450:F786462 E851986:F851998 E917522:F917534 E983058:F983070 E32:F33 E65568:F65569 E131104:F131105 E196640:F196641 E262176:F262177 E327712:F327713 E393248:F393249 E458784:F458785 E524320:F524321 E589856:F589857 E655392:F655393 E720928:F720929 E786464:F786465 E852000:F852001 E917536:F917537 E983072:F983073 E35:F50 E65571:F65586 E131107:F131122 E196643:F196658 E262179:F262194 E327715:F327730 E393251:F393266 E458787:F458802 E524323:F524338 E589859:F589874 E655395:F655410 E720931:F720946 E786467:F786482 E852003:F852018 E917539:F917554 E983075:F983090 E65:F65 E65601:F65601 E131137:F131137 E196673:F196673 E262209:F262209 E327745:F327745 E393281:F393281 E458817:F458817 E524353:F524353 E589889:F589889 E655425:F655425 E720961:F720961 E786497:F786497 E852033:F852033 E917569:F917569 E983105:F983105 E54:F55 E65590:F65591 E131126:F131127 E196662:F196663 E262198:F262199 E327734:F327735 E393270:F393271 E458806:F458807 E524342:F524343 E589878:F589879 E655414:F655415 E720950:F720951 E786486:F786487 E852022:F852023 E917558:F917559 E983094:F983095 E61:F62 E65597:F65598 E131133:F131134 E196669:F196670 E262205:F262206 E327741:F327742 E393277:F393278 E458813:F458814 E524349:F524350 E589885:F589886 E655421:F655422 E720957:F720958 E786493:F786494 E852029:F852030 E917565:F917566 E983101:F983102" xr:uid="{4F77B03F-6E58-48E6-A09B-9558F95C1D6A}">
      <formula1>-1000000000000</formula1>
    </dataValidation>
    <dataValidation operator="greaterThanOrEqual" allowBlank="1" showInputMessage="1" showErrorMessage="1" sqref="E983043:F983044 E65539:F65540 E131075:F131076 E196611:F196612 E262147:F262148 E327683:F327684 E393219:F393220 E458755:F458756 E524291:F524292 E589827:F589828 E655363:F655364 E720899:F720900 E786435:F786436 E851971:F851972 E917507:F917508 F3 E2:E3" xr:uid="{6C5D94E0-BE4B-4D09-89BC-BBBF831ACC77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1FC2-7D11-4559-A82F-D1DE0EF99255}">
  <dimension ref="B1:F60"/>
  <sheetViews>
    <sheetView showGridLines="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3.6640625" style="1" customWidth="1"/>
    <col min="2" max="2" width="6.6640625" style="1" customWidth="1"/>
    <col min="3" max="3" width="87.83203125" style="58" customWidth="1"/>
    <col min="4" max="4" width="6.5" style="21" customWidth="1"/>
    <col min="5" max="6" width="26.33203125" style="1" customWidth="1"/>
    <col min="7" max="16384" width="9.33203125" style="1"/>
  </cols>
  <sheetData>
    <row r="1" spans="2:6" ht="19.5" thickBot="1" x14ac:dyDescent="0.25">
      <c r="B1" s="3" t="s">
        <v>568</v>
      </c>
      <c r="D1" s="58"/>
      <c r="E1" s="78"/>
    </row>
    <row r="2" spans="2:6" ht="18.75" x14ac:dyDescent="0.2">
      <c r="B2" s="79"/>
      <c r="C2" s="82"/>
      <c r="D2" s="83"/>
      <c r="E2" s="114" t="s">
        <v>522</v>
      </c>
      <c r="F2" s="115"/>
    </row>
    <row r="3" spans="2:6" x14ac:dyDescent="0.2">
      <c r="B3" s="80"/>
      <c r="C3" s="56" t="s">
        <v>521</v>
      </c>
      <c r="D3" s="84"/>
      <c r="E3" s="116" t="s">
        <v>523</v>
      </c>
      <c r="F3" s="118" t="s">
        <v>478</v>
      </c>
    </row>
    <row r="4" spans="2:6" ht="13.5" thickBot="1" x14ac:dyDescent="0.25">
      <c r="B4" s="81"/>
      <c r="C4" s="85"/>
      <c r="D4" s="85"/>
      <c r="E4" s="117"/>
      <c r="F4" s="119"/>
    </row>
    <row r="5" spans="2:6" ht="16.5" thickBot="1" x14ac:dyDescent="0.25">
      <c r="B5" s="89" t="s">
        <v>476</v>
      </c>
      <c r="C5" s="59" t="s">
        <v>520</v>
      </c>
      <c r="D5" s="60" t="s">
        <v>10</v>
      </c>
      <c r="E5" s="61" t="s">
        <v>11</v>
      </c>
      <c r="F5" s="61" t="s">
        <v>11</v>
      </c>
    </row>
    <row r="6" spans="2:6" x14ac:dyDescent="0.2">
      <c r="B6" s="62"/>
      <c r="C6" s="63" t="s">
        <v>423</v>
      </c>
      <c r="D6" s="86" t="s">
        <v>300</v>
      </c>
      <c r="E6" s="64"/>
      <c r="F6" s="65"/>
    </row>
    <row r="7" spans="2:6" x14ac:dyDescent="0.2">
      <c r="B7" s="66"/>
      <c r="C7" s="67" t="s">
        <v>424</v>
      </c>
      <c r="D7" s="87" t="s">
        <v>302</v>
      </c>
      <c r="E7" s="68"/>
      <c r="F7" s="69"/>
    </row>
    <row r="8" spans="2:6" x14ac:dyDescent="0.2">
      <c r="B8" s="66"/>
      <c r="C8" s="67" t="s">
        <v>425</v>
      </c>
      <c r="D8" s="87" t="s">
        <v>304</v>
      </c>
      <c r="E8" s="68"/>
      <c r="F8" s="69"/>
    </row>
    <row r="9" spans="2:6" x14ac:dyDescent="0.2">
      <c r="B9" s="66"/>
      <c r="C9" s="67" t="s">
        <v>426</v>
      </c>
      <c r="D9" s="87" t="s">
        <v>306</v>
      </c>
      <c r="E9" s="68"/>
      <c r="F9" s="69"/>
    </row>
    <row r="10" spans="2:6" x14ac:dyDescent="0.2">
      <c r="B10" s="66"/>
      <c r="C10" s="67" t="s">
        <v>427</v>
      </c>
      <c r="D10" s="87" t="s">
        <v>308</v>
      </c>
      <c r="E10" s="68"/>
      <c r="F10" s="69"/>
    </row>
    <row r="11" spans="2:6" x14ac:dyDescent="0.2">
      <c r="B11" s="66"/>
      <c r="C11" s="67" t="s">
        <v>428</v>
      </c>
      <c r="D11" s="87" t="s">
        <v>310</v>
      </c>
      <c r="E11" s="68"/>
      <c r="F11" s="69"/>
    </row>
    <row r="12" spans="2:6" x14ac:dyDescent="0.2">
      <c r="B12" s="66"/>
      <c r="C12" s="67" t="s">
        <v>429</v>
      </c>
      <c r="D12" s="87" t="s">
        <v>312</v>
      </c>
      <c r="E12" s="68"/>
      <c r="F12" s="69"/>
    </row>
    <row r="13" spans="2:6" x14ac:dyDescent="0.2">
      <c r="B13" s="66"/>
      <c r="C13" s="67" t="s">
        <v>430</v>
      </c>
      <c r="D13" s="87" t="s">
        <v>314</v>
      </c>
      <c r="E13" s="68"/>
      <c r="F13" s="69"/>
    </row>
    <row r="14" spans="2:6" x14ac:dyDescent="0.2">
      <c r="B14" s="66"/>
      <c r="C14" s="67" t="s">
        <v>431</v>
      </c>
      <c r="D14" s="87" t="s">
        <v>316</v>
      </c>
      <c r="E14" s="68"/>
      <c r="F14" s="69"/>
    </row>
    <row r="15" spans="2:6" x14ac:dyDescent="0.2">
      <c r="B15" s="66"/>
      <c r="C15" s="67" t="s">
        <v>432</v>
      </c>
      <c r="D15" s="87" t="s">
        <v>318</v>
      </c>
      <c r="E15" s="68"/>
      <c r="F15" s="69"/>
    </row>
    <row r="16" spans="2:6" x14ac:dyDescent="0.2">
      <c r="B16" s="66"/>
      <c r="C16" s="67" t="s">
        <v>433</v>
      </c>
      <c r="D16" s="87" t="s">
        <v>320</v>
      </c>
      <c r="E16" s="68"/>
      <c r="F16" s="69"/>
    </row>
    <row r="17" spans="2:6" x14ac:dyDescent="0.2">
      <c r="B17" s="66"/>
      <c r="C17" s="67" t="s">
        <v>434</v>
      </c>
      <c r="D17" s="87" t="s">
        <v>322</v>
      </c>
      <c r="E17" s="68"/>
      <c r="F17" s="69"/>
    </row>
    <row r="18" spans="2:6" x14ac:dyDescent="0.2">
      <c r="B18" s="66"/>
      <c r="C18" s="67" t="s">
        <v>435</v>
      </c>
      <c r="D18" s="87" t="s">
        <v>324</v>
      </c>
      <c r="E18" s="68"/>
      <c r="F18" s="69"/>
    </row>
    <row r="19" spans="2:6" x14ac:dyDescent="0.2">
      <c r="B19" s="66"/>
      <c r="C19" s="67" t="s">
        <v>436</v>
      </c>
      <c r="D19" s="87" t="s">
        <v>326</v>
      </c>
      <c r="E19" s="68"/>
      <c r="F19" s="69"/>
    </row>
    <row r="20" spans="2:6" x14ac:dyDescent="0.2">
      <c r="B20" s="66"/>
      <c r="C20" s="67" t="s">
        <v>437</v>
      </c>
      <c r="D20" s="87" t="s">
        <v>328</v>
      </c>
      <c r="E20" s="68"/>
      <c r="F20" s="69"/>
    </row>
    <row r="21" spans="2:6" x14ac:dyDescent="0.2">
      <c r="B21" s="66"/>
      <c r="C21" s="67" t="s">
        <v>438</v>
      </c>
      <c r="D21" s="87" t="s">
        <v>330</v>
      </c>
      <c r="E21" s="68"/>
      <c r="F21" s="69"/>
    </row>
    <row r="22" spans="2:6" x14ac:dyDescent="0.2">
      <c r="B22" s="66"/>
      <c r="C22" s="67" t="s">
        <v>439</v>
      </c>
      <c r="D22" s="87" t="s">
        <v>332</v>
      </c>
      <c r="E22" s="68"/>
      <c r="F22" s="69"/>
    </row>
    <row r="23" spans="2:6" x14ac:dyDescent="0.2">
      <c r="B23" s="66"/>
      <c r="C23" s="67" t="s">
        <v>440</v>
      </c>
      <c r="D23" s="87" t="s">
        <v>334</v>
      </c>
      <c r="E23" s="68"/>
      <c r="F23" s="69"/>
    </row>
    <row r="24" spans="2:6" x14ac:dyDescent="0.2">
      <c r="B24" s="66"/>
      <c r="C24" s="67" t="s">
        <v>569</v>
      </c>
      <c r="D24" s="87" t="s">
        <v>336</v>
      </c>
      <c r="E24" s="68"/>
      <c r="F24" s="69"/>
    </row>
    <row r="25" spans="2:6" x14ac:dyDescent="0.2">
      <c r="B25" s="66"/>
      <c r="C25" s="67" t="s">
        <v>570</v>
      </c>
      <c r="D25" s="87" t="s">
        <v>338</v>
      </c>
      <c r="E25" s="68"/>
      <c r="F25" s="69"/>
    </row>
    <row r="26" spans="2:6" x14ac:dyDescent="0.2">
      <c r="B26" s="66"/>
      <c r="C26" s="67" t="s">
        <v>441</v>
      </c>
      <c r="D26" s="87" t="s">
        <v>340</v>
      </c>
      <c r="E26" s="68"/>
      <c r="F26" s="69"/>
    </row>
    <row r="27" spans="2:6" x14ac:dyDescent="0.2">
      <c r="B27" s="66"/>
      <c r="C27" s="67" t="s">
        <v>571</v>
      </c>
      <c r="D27" s="87" t="s">
        <v>342</v>
      </c>
      <c r="E27" s="68"/>
      <c r="F27" s="69"/>
    </row>
    <row r="28" spans="2:6" x14ac:dyDescent="0.2">
      <c r="B28" s="66"/>
      <c r="C28" s="67" t="s">
        <v>442</v>
      </c>
      <c r="D28" s="87" t="s">
        <v>344</v>
      </c>
      <c r="E28" s="68"/>
      <c r="F28" s="69"/>
    </row>
    <row r="29" spans="2:6" x14ac:dyDescent="0.2">
      <c r="B29" s="66"/>
      <c r="C29" s="67" t="s">
        <v>572</v>
      </c>
      <c r="D29" s="87" t="s">
        <v>346</v>
      </c>
      <c r="E29" s="68"/>
      <c r="F29" s="69"/>
    </row>
    <row r="30" spans="2:6" x14ac:dyDescent="0.2">
      <c r="B30" s="66"/>
      <c r="C30" s="67" t="s">
        <v>443</v>
      </c>
      <c r="D30" s="87" t="s">
        <v>348</v>
      </c>
      <c r="E30" s="68"/>
      <c r="F30" s="69"/>
    </row>
    <row r="31" spans="2:6" x14ac:dyDescent="0.2">
      <c r="B31" s="66"/>
      <c r="C31" s="67" t="s">
        <v>444</v>
      </c>
      <c r="D31" s="87" t="s">
        <v>350</v>
      </c>
      <c r="E31" s="68"/>
      <c r="F31" s="69"/>
    </row>
    <row r="32" spans="2:6" x14ac:dyDescent="0.2">
      <c r="B32" s="66"/>
      <c r="C32" s="67" t="s">
        <v>445</v>
      </c>
      <c r="D32" s="87" t="s">
        <v>352</v>
      </c>
      <c r="E32" s="68"/>
      <c r="F32" s="69"/>
    </row>
    <row r="33" spans="2:6" x14ac:dyDescent="0.2">
      <c r="B33" s="66"/>
      <c r="C33" s="67" t="s">
        <v>446</v>
      </c>
      <c r="D33" s="87" t="s">
        <v>354</v>
      </c>
      <c r="E33" s="68"/>
      <c r="F33" s="69"/>
    </row>
    <row r="34" spans="2:6" x14ac:dyDescent="0.2">
      <c r="B34" s="66"/>
      <c r="C34" s="67" t="s">
        <v>447</v>
      </c>
      <c r="D34" s="87" t="s">
        <v>356</v>
      </c>
      <c r="E34" s="68"/>
      <c r="F34" s="69"/>
    </row>
    <row r="35" spans="2:6" x14ac:dyDescent="0.2">
      <c r="B35" s="66"/>
      <c r="C35" s="67" t="s">
        <v>448</v>
      </c>
      <c r="D35" s="87" t="s">
        <v>358</v>
      </c>
      <c r="E35" s="68"/>
      <c r="F35" s="69"/>
    </row>
    <row r="36" spans="2:6" x14ac:dyDescent="0.2">
      <c r="B36" s="66"/>
      <c r="C36" s="67" t="s">
        <v>449</v>
      </c>
      <c r="D36" s="87" t="s">
        <v>360</v>
      </c>
      <c r="E36" s="68"/>
      <c r="F36" s="69"/>
    </row>
    <row r="37" spans="2:6" x14ac:dyDescent="0.2">
      <c r="B37" s="66"/>
      <c r="C37" s="67" t="s">
        <v>573</v>
      </c>
      <c r="D37" s="87" t="s">
        <v>362</v>
      </c>
      <c r="E37" s="68"/>
      <c r="F37" s="69"/>
    </row>
    <row r="38" spans="2:6" x14ac:dyDescent="0.2">
      <c r="B38" s="66"/>
      <c r="C38" s="67" t="s">
        <v>577</v>
      </c>
      <c r="D38" s="87" t="s">
        <v>364</v>
      </c>
      <c r="E38" s="68"/>
      <c r="F38" s="69"/>
    </row>
    <row r="39" spans="2:6" x14ac:dyDescent="0.2">
      <c r="B39" s="66"/>
      <c r="C39" s="67" t="s">
        <v>450</v>
      </c>
      <c r="D39" s="87" t="s">
        <v>366</v>
      </c>
      <c r="E39" s="68"/>
      <c r="F39" s="69"/>
    </row>
    <row r="40" spans="2:6" x14ac:dyDescent="0.2">
      <c r="B40" s="66"/>
      <c r="C40" s="67" t="s">
        <v>451</v>
      </c>
      <c r="D40" s="87" t="s">
        <v>368</v>
      </c>
      <c r="E40" s="68"/>
      <c r="F40" s="69"/>
    </row>
    <row r="41" spans="2:6" x14ac:dyDescent="0.2">
      <c r="B41" s="66"/>
      <c r="C41" s="67" t="s">
        <v>452</v>
      </c>
      <c r="D41" s="87" t="s">
        <v>370</v>
      </c>
      <c r="E41" s="68"/>
      <c r="F41" s="69"/>
    </row>
    <row r="42" spans="2:6" x14ac:dyDescent="0.2">
      <c r="B42" s="66"/>
      <c r="C42" s="67" t="s">
        <v>453</v>
      </c>
      <c r="D42" s="87" t="s">
        <v>372</v>
      </c>
      <c r="E42" s="68"/>
      <c r="F42" s="69"/>
    </row>
    <row r="43" spans="2:6" x14ac:dyDescent="0.2">
      <c r="B43" s="66"/>
      <c r="C43" s="67" t="s">
        <v>454</v>
      </c>
      <c r="D43" s="87" t="s">
        <v>374</v>
      </c>
      <c r="E43" s="68"/>
      <c r="F43" s="69"/>
    </row>
    <row r="44" spans="2:6" ht="15" customHeight="1" x14ac:dyDescent="0.2">
      <c r="B44" s="66"/>
      <c r="C44" s="67" t="s">
        <v>576</v>
      </c>
      <c r="D44" s="87" t="s">
        <v>376</v>
      </c>
      <c r="E44" s="68"/>
      <c r="F44" s="69"/>
    </row>
    <row r="45" spans="2:6" x14ac:dyDescent="0.2">
      <c r="B45" s="66"/>
      <c r="C45" s="67" t="s">
        <v>575</v>
      </c>
      <c r="D45" s="87" t="s">
        <v>378</v>
      </c>
      <c r="E45" s="68"/>
      <c r="F45" s="69"/>
    </row>
    <row r="46" spans="2:6" x14ac:dyDescent="0.2">
      <c r="B46" s="66"/>
      <c r="C46" s="67" t="s">
        <v>455</v>
      </c>
      <c r="D46" s="87" t="s">
        <v>380</v>
      </c>
      <c r="E46" s="68"/>
      <c r="F46" s="69"/>
    </row>
    <row r="47" spans="2:6" x14ac:dyDescent="0.2">
      <c r="B47" s="66"/>
      <c r="C47" s="67" t="s">
        <v>456</v>
      </c>
      <c r="D47" s="87" t="s">
        <v>382</v>
      </c>
      <c r="E47" s="68"/>
      <c r="F47" s="69"/>
    </row>
    <row r="48" spans="2:6" x14ac:dyDescent="0.2">
      <c r="B48" s="66"/>
      <c r="C48" s="67" t="s">
        <v>457</v>
      </c>
      <c r="D48" s="87" t="s">
        <v>384</v>
      </c>
      <c r="E48" s="68"/>
      <c r="F48" s="69"/>
    </row>
    <row r="49" spans="2:6" x14ac:dyDescent="0.2">
      <c r="B49" s="66"/>
      <c r="C49" s="67" t="s">
        <v>458</v>
      </c>
      <c r="D49" s="87" t="s">
        <v>386</v>
      </c>
      <c r="E49" s="68"/>
      <c r="F49" s="69"/>
    </row>
    <row r="50" spans="2:6" x14ac:dyDescent="0.2">
      <c r="B50" s="66"/>
      <c r="C50" s="67" t="s">
        <v>459</v>
      </c>
      <c r="D50" s="87" t="s">
        <v>388</v>
      </c>
      <c r="E50" s="68"/>
      <c r="F50" s="69"/>
    </row>
    <row r="51" spans="2:6" x14ac:dyDescent="0.2">
      <c r="B51" s="66"/>
      <c r="C51" s="67" t="s">
        <v>460</v>
      </c>
      <c r="D51" s="87" t="s">
        <v>390</v>
      </c>
      <c r="E51" s="68"/>
      <c r="F51" s="69"/>
    </row>
    <row r="52" spans="2:6" x14ac:dyDescent="0.2">
      <c r="B52" s="66"/>
      <c r="C52" s="67" t="s">
        <v>461</v>
      </c>
      <c r="D52" s="87" t="s">
        <v>392</v>
      </c>
      <c r="E52" s="68"/>
      <c r="F52" s="69"/>
    </row>
    <row r="53" spans="2:6" x14ac:dyDescent="0.2">
      <c r="B53" s="66"/>
      <c r="C53" s="67" t="s">
        <v>574</v>
      </c>
      <c r="D53" s="87" t="s">
        <v>394</v>
      </c>
      <c r="E53" s="68"/>
      <c r="F53" s="69"/>
    </row>
    <row r="54" spans="2:6" x14ac:dyDescent="0.2">
      <c r="B54" s="66"/>
      <c r="C54" s="67" t="s">
        <v>462</v>
      </c>
      <c r="D54" s="87" t="s">
        <v>396</v>
      </c>
      <c r="E54" s="68"/>
      <c r="F54" s="69"/>
    </row>
    <row r="55" spans="2:6" x14ac:dyDescent="0.2">
      <c r="B55" s="66"/>
      <c r="C55" s="67" t="s">
        <v>463</v>
      </c>
      <c r="D55" s="87" t="s">
        <v>398</v>
      </c>
      <c r="E55" s="68"/>
      <c r="F55" s="69"/>
    </row>
    <row r="56" spans="2:6" x14ac:dyDescent="0.2">
      <c r="B56" s="70"/>
      <c r="C56" s="71" t="s">
        <v>464</v>
      </c>
      <c r="D56" s="87" t="s">
        <v>400</v>
      </c>
      <c r="E56" s="72"/>
      <c r="F56" s="73"/>
    </row>
    <row r="57" spans="2:6" x14ac:dyDescent="0.2">
      <c r="B57" s="70"/>
      <c r="C57" s="71" t="s">
        <v>465</v>
      </c>
      <c r="D57" s="87" t="s">
        <v>402</v>
      </c>
      <c r="E57" s="72"/>
      <c r="F57" s="73"/>
    </row>
    <row r="58" spans="2:6" x14ac:dyDescent="0.2">
      <c r="B58" s="70"/>
      <c r="C58" s="71" t="s">
        <v>466</v>
      </c>
      <c r="D58" s="87" t="s">
        <v>404</v>
      </c>
      <c r="E58" s="72"/>
      <c r="F58" s="73"/>
    </row>
    <row r="59" spans="2:6" x14ac:dyDescent="0.2">
      <c r="B59" s="70"/>
      <c r="C59" s="71" t="s">
        <v>467</v>
      </c>
      <c r="D59" s="87" t="s">
        <v>406</v>
      </c>
      <c r="E59" s="72"/>
      <c r="F59" s="73"/>
    </row>
    <row r="60" spans="2:6" ht="13.5" thickBot="1" x14ac:dyDescent="0.25">
      <c r="B60" s="74"/>
      <c r="C60" s="75" t="s">
        <v>468</v>
      </c>
      <c r="D60" s="88" t="s">
        <v>408</v>
      </c>
      <c r="E60" s="76"/>
      <c r="F60" s="77"/>
    </row>
  </sheetData>
  <mergeCells count="3">
    <mergeCell ref="E2:F2"/>
    <mergeCell ref="E3:E4"/>
    <mergeCell ref="F3:F4"/>
  </mergeCells>
  <phoneticPr fontId="8" type="noConversion"/>
  <dataValidations count="3">
    <dataValidation showInputMessage="1" showErrorMessage="1" sqref="E5:F5 E65532:F65532 E131068:F131068 E196604:F196604 E262140:F262140 E327676:F327676 E393212:F393212 E458748:F458748 E524284:F524284 E589820:F589820 E655356:F655356 E720892:F720892 E786428:F786428 E851964:F851964 E917500:F917500 E983036:F983036" xr:uid="{56809230-DA48-4E08-B726-28AD4A6DD0FE}"/>
    <dataValidation type="whole" operator="greaterThan" allowBlank="1" showInputMessage="1" showErrorMessage="1" errorTitle="Chyba!" error="Zadajte platné číslo." sqref="E65533:F65596 E131069:F131132 E196605:F196668 E262141:F262204 E327677:F327740 E393213:F393276 E458749:F458812 E524285:F524348 E589821:F589884 E655357:F655420 E720893:F720956 E786429:F786492 E851965:F852028 E917501:F917564 E983037:F983100 E6:F60" xr:uid="{B3F3E9A3-12DE-4FF6-8D20-644775BAAAEC}">
      <formula1>-1000000000000</formula1>
    </dataValidation>
    <dataValidation operator="greaterThanOrEqual" allowBlank="1" showInputMessage="1" showErrorMessage="1" sqref="E983034:F983035 E65530:F65531 E131066:F131067 E196602:F196603 E262138:F262139 E327674:F327675 E393210:F393211 E458746:F458747 E524282:F524283 E589818:F589819 E655354:F655355 E720890:F720891 E786426:F786427 E851962:F851963 E917498:F917499 F3 E2:E3" xr:uid="{3C08B132-D701-4145-9CA9-4722018CA59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Suvaha</vt:lpstr>
      <vt:lpstr>Vysledovka</vt:lpstr>
      <vt:lpstr>Udaje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Recenzent</dc:creator>
  <cp:lastModifiedBy>Recenzent</cp:lastModifiedBy>
  <dcterms:created xsi:type="dcterms:W3CDTF">2022-03-08T06:45:06Z</dcterms:created>
  <dcterms:modified xsi:type="dcterms:W3CDTF">2022-03-08T10:05:53Z</dcterms:modified>
</cp:coreProperties>
</file>